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725"/>
  </bookViews>
  <sheets>
    <sheet name="GEOX Coats Summary " sheetId="20" r:id="rId1"/>
    <sheet name="Purchase Order " sheetId="19" r:id="rId2"/>
    <sheet name="RECAP WHS" sheetId="18" r:id="rId3"/>
  </sheets>
  <definedNames>
    <definedName name="_xlnm._FilterDatabase" localSheetId="1" hidden="1">'Purchase Order '!$A$6:$R$198</definedName>
  </definedName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89" i="19" l="1"/>
  <c r="P189" i="19" s="1"/>
  <c r="Q189" i="19"/>
  <c r="R90" i="19"/>
  <c r="P90" i="19" s="1"/>
  <c r="Q90" i="19"/>
  <c r="R91" i="19"/>
  <c r="P91" i="19" s="1"/>
  <c r="Q91" i="19"/>
  <c r="R186" i="19"/>
  <c r="P186" i="19" s="1"/>
  <c r="Q186" i="19"/>
  <c r="R138" i="19"/>
  <c r="P138" i="19" s="1"/>
  <c r="Q138" i="19"/>
  <c r="R88" i="19"/>
  <c r="P88" i="19" s="1"/>
  <c r="Q88" i="19"/>
  <c r="R43" i="19"/>
  <c r="P43" i="19" s="1"/>
  <c r="Q43" i="19"/>
  <c r="R191" i="19"/>
  <c r="P191" i="19" s="1"/>
  <c r="Q191" i="19"/>
  <c r="R141" i="19"/>
  <c r="P141" i="19" s="1"/>
  <c r="Q141" i="19"/>
  <c r="R94" i="19"/>
  <c r="P94" i="19" s="1"/>
  <c r="Q94" i="19"/>
  <c r="R46" i="19"/>
  <c r="P46" i="19" s="1"/>
  <c r="Q46" i="19"/>
  <c r="R187" i="19"/>
  <c r="P187" i="19" s="1"/>
  <c r="Q187" i="19"/>
  <c r="R89" i="19"/>
  <c r="P89" i="19" s="1"/>
  <c r="Q89" i="19"/>
  <c r="R44" i="19"/>
  <c r="P44" i="19" s="1"/>
  <c r="Q44" i="19"/>
  <c r="R92" i="19"/>
  <c r="P92" i="19" s="1"/>
  <c r="Q92" i="19"/>
  <c r="R45" i="19"/>
  <c r="P45" i="19" s="1"/>
  <c r="Q45" i="19"/>
  <c r="R190" i="19"/>
  <c r="P190" i="19" s="1"/>
  <c r="Q190" i="19"/>
  <c r="R145" i="19"/>
  <c r="P145" i="19" s="1"/>
  <c r="Q145" i="19"/>
  <c r="R194" i="19"/>
  <c r="P194" i="19" s="1"/>
  <c r="Q194" i="19"/>
  <c r="R144" i="19"/>
  <c r="P144" i="19" s="1"/>
  <c r="Q144" i="19"/>
  <c r="R98" i="19"/>
  <c r="P98" i="19" s="1"/>
  <c r="Q98" i="19"/>
  <c r="R50" i="19"/>
  <c r="P50" i="19" s="1"/>
  <c r="Q50" i="19"/>
  <c r="R193" i="19"/>
  <c r="P193" i="19" s="1"/>
  <c r="Q193" i="19"/>
  <c r="R143" i="19"/>
  <c r="P143" i="19" s="1"/>
  <c r="Q143" i="19"/>
  <c r="R97" i="19"/>
  <c r="P97" i="19" s="1"/>
  <c r="Q97" i="19"/>
  <c r="R49" i="19"/>
  <c r="P49" i="19" s="1"/>
  <c r="Q49" i="19"/>
  <c r="R99" i="19"/>
  <c r="P99" i="19" s="1"/>
  <c r="Q99" i="19"/>
  <c r="R51" i="19"/>
  <c r="P51" i="19" s="1"/>
  <c r="Q51" i="19"/>
  <c r="R195" i="19"/>
  <c r="P195" i="19" s="1"/>
  <c r="Q195" i="19"/>
  <c r="R140" i="19"/>
  <c r="P140" i="19" s="1"/>
  <c r="Q140" i="19"/>
  <c r="R93" i="19"/>
  <c r="P93" i="19" s="1"/>
  <c r="Q93" i="19"/>
  <c r="R42" i="19"/>
  <c r="P42" i="19" s="1"/>
  <c r="Q42" i="19"/>
  <c r="R188" i="19"/>
  <c r="P188" i="19" s="1"/>
  <c r="Q188" i="19"/>
  <c r="R139" i="19"/>
  <c r="P139" i="19" s="1"/>
  <c r="Q139" i="19"/>
  <c r="R95" i="19"/>
  <c r="P95" i="19" s="1"/>
  <c r="Q95" i="19"/>
  <c r="R48" i="19"/>
  <c r="P48" i="19" s="1"/>
  <c r="Q48" i="19"/>
  <c r="R192" i="19"/>
  <c r="P192" i="19" s="1"/>
  <c r="Q192" i="19"/>
  <c r="R142" i="19"/>
  <c r="P142" i="19" s="1"/>
  <c r="Q142" i="19"/>
  <c r="R96" i="19"/>
  <c r="P96" i="19" s="1"/>
  <c r="Q96" i="19"/>
  <c r="R149" i="19"/>
  <c r="P149" i="19" s="1"/>
  <c r="Q149" i="19"/>
  <c r="R47" i="19"/>
  <c r="P47" i="19" s="1"/>
  <c r="Q47" i="19"/>
  <c r="R197" i="19"/>
  <c r="P197" i="19" s="1"/>
  <c r="Q197" i="19"/>
  <c r="R147" i="19"/>
  <c r="P147" i="19" s="1"/>
  <c r="Q147" i="19"/>
  <c r="R101" i="19"/>
  <c r="P101" i="19" s="1"/>
  <c r="Q101" i="19"/>
  <c r="R53" i="19"/>
  <c r="P53" i="19" s="1"/>
  <c r="Q53" i="19"/>
  <c r="R198" i="19"/>
  <c r="P198" i="19" s="1"/>
  <c r="Q198" i="19"/>
  <c r="R148" i="19"/>
  <c r="P148" i="19" s="1"/>
  <c r="Q148" i="19"/>
  <c r="R102" i="19"/>
  <c r="P102" i="19" s="1"/>
  <c r="Q102" i="19"/>
  <c r="R54" i="19"/>
  <c r="P54" i="19" s="1"/>
  <c r="Q54" i="19"/>
  <c r="R103" i="19"/>
  <c r="P103" i="19" s="1"/>
  <c r="Q103" i="19"/>
  <c r="R55" i="19"/>
  <c r="P55" i="19" s="1"/>
  <c r="Q55" i="19"/>
  <c r="R196" i="19"/>
  <c r="P196" i="19" s="1"/>
  <c r="Q196" i="19"/>
  <c r="R146" i="19"/>
  <c r="P146" i="19" s="1"/>
  <c r="Q146" i="19"/>
  <c r="R100" i="19"/>
  <c r="P100" i="19" s="1"/>
  <c r="Q100" i="19"/>
  <c r="R52" i="19"/>
  <c r="P52" i="19" s="1"/>
  <c r="Q52" i="19"/>
  <c r="R150" i="19"/>
  <c r="P150" i="19" s="1"/>
  <c r="Q150" i="19"/>
  <c r="R104" i="19"/>
  <c r="N104" i="19" s="1"/>
  <c r="Q104" i="19"/>
  <c r="R58" i="19"/>
  <c r="P58" i="19" s="1"/>
  <c r="Q58" i="19"/>
  <c r="R56" i="19"/>
  <c r="P56" i="19" s="1"/>
  <c r="Q56" i="19"/>
  <c r="R7" i="19"/>
  <c r="P7" i="19" s="1"/>
  <c r="Q7" i="19"/>
  <c r="R151" i="19"/>
  <c r="P151" i="19" s="1"/>
  <c r="Q151" i="19"/>
  <c r="R106" i="19"/>
  <c r="P106" i="19" s="1"/>
  <c r="Q106" i="19"/>
  <c r="R57" i="19"/>
  <c r="P57" i="19" s="1"/>
  <c r="Q57" i="19"/>
  <c r="R8" i="19"/>
  <c r="P8" i="19" s="1"/>
  <c r="Q8" i="19"/>
  <c r="R152" i="19"/>
  <c r="P152" i="19" s="1"/>
  <c r="Q152" i="19"/>
  <c r="R105" i="19"/>
  <c r="P105" i="19" s="1"/>
  <c r="Q105" i="19"/>
  <c r="R9" i="19"/>
  <c r="P9" i="19" s="1"/>
  <c r="Q9" i="19"/>
  <c r="R168" i="19"/>
  <c r="P168" i="19" s="1"/>
  <c r="Q168" i="19"/>
  <c r="R122" i="19"/>
  <c r="P122" i="19" s="1"/>
  <c r="Q122" i="19"/>
  <c r="R74" i="19"/>
  <c r="P74" i="19" s="1"/>
  <c r="Q74" i="19"/>
  <c r="R26" i="19"/>
  <c r="P26" i="19" s="1"/>
  <c r="Q26" i="19"/>
  <c r="R173" i="19"/>
  <c r="P173" i="19" s="1"/>
  <c r="Q173" i="19"/>
  <c r="R127" i="19"/>
  <c r="P127" i="19" s="1"/>
  <c r="Q127" i="19"/>
  <c r="R78" i="19"/>
  <c r="P78" i="19" s="1"/>
  <c r="Q78" i="19"/>
  <c r="R32" i="19"/>
  <c r="P32" i="19" s="1"/>
  <c r="Q32" i="19"/>
  <c r="R29" i="19"/>
  <c r="P29" i="19" s="1"/>
  <c r="Q29" i="19"/>
  <c r="R170" i="19"/>
  <c r="P170" i="19" s="1"/>
  <c r="Q170" i="19"/>
  <c r="R172" i="19"/>
  <c r="P172" i="19" s="1"/>
  <c r="Q172" i="19"/>
  <c r="R126" i="19"/>
  <c r="P126" i="19" s="1"/>
  <c r="Q126" i="19"/>
  <c r="R77" i="19"/>
  <c r="P77" i="19" s="1"/>
  <c r="Q77" i="19"/>
  <c r="R31" i="19"/>
  <c r="P31" i="19" s="1"/>
  <c r="Q31" i="19"/>
  <c r="R171" i="19"/>
  <c r="P171" i="19" s="1"/>
  <c r="Q171" i="19"/>
  <c r="R125" i="19"/>
  <c r="P125" i="19" s="1"/>
  <c r="Q125" i="19"/>
  <c r="R30" i="19"/>
  <c r="P30" i="19" s="1"/>
  <c r="Q30" i="19"/>
  <c r="R123" i="19"/>
  <c r="P123" i="19" s="1"/>
  <c r="Q123" i="19"/>
  <c r="R169" i="19"/>
  <c r="P169" i="19" s="1"/>
  <c r="Q169" i="19"/>
  <c r="R124" i="19"/>
  <c r="P124" i="19" s="1"/>
  <c r="Q124" i="19"/>
  <c r="R75" i="19"/>
  <c r="P75" i="19" s="1"/>
  <c r="Q75" i="19"/>
  <c r="R28" i="19"/>
  <c r="P28" i="19" s="1"/>
  <c r="Q28" i="19"/>
  <c r="R76" i="19"/>
  <c r="P76" i="19" s="1"/>
  <c r="Q76" i="19"/>
  <c r="R27" i="19"/>
  <c r="P27" i="19" s="1"/>
  <c r="Q27" i="19"/>
  <c r="R17" i="19"/>
  <c r="P17" i="19" s="1"/>
  <c r="Q17" i="19"/>
  <c r="R160" i="19"/>
  <c r="P160" i="19" s="1"/>
  <c r="Q160" i="19"/>
  <c r="R18" i="19"/>
  <c r="P18" i="19" s="1"/>
  <c r="Q18" i="19"/>
  <c r="R159" i="19"/>
  <c r="P159" i="19" s="1"/>
  <c r="Q159" i="19"/>
  <c r="R115" i="19"/>
  <c r="P115" i="19" s="1"/>
  <c r="Q115" i="19"/>
  <c r="R161" i="19"/>
  <c r="P161" i="19" s="1"/>
  <c r="Q161" i="19"/>
  <c r="R117" i="19"/>
  <c r="P117" i="19" s="1"/>
  <c r="Q117" i="19"/>
  <c r="R68" i="19"/>
  <c r="P68" i="19" s="1"/>
  <c r="Q68" i="19"/>
  <c r="R19" i="19"/>
  <c r="P19" i="19" s="1"/>
  <c r="Q19" i="19"/>
  <c r="R116" i="19"/>
  <c r="P116" i="19" s="1"/>
  <c r="Q116" i="19"/>
  <c r="R67" i="19"/>
  <c r="P67" i="19" s="1"/>
  <c r="Q67" i="19"/>
  <c r="R69" i="19"/>
  <c r="P69" i="19" s="1"/>
  <c r="Q69" i="19"/>
  <c r="R165" i="19"/>
  <c r="P165" i="19" s="1"/>
  <c r="Q165" i="19"/>
  <c r="R120" i="19"/>
  <c r="P120" i="19" s="1"/>
  <c r="Q120" i="19"/>
  <c r="R72" i="19"/>
  <c r="P72" i="19" s="1"/>
  <c r="Q72" i="19"/>
  <c r="R22" i="19"/>
  <c r="P22" i="19" s="1"/>
  <c r="Q22" i="19"/>
  <c r="R164" i="19"/>
  <c r="P164" i="19" s="1"/>
  <c r="Q164" i="19"/>
  <c r="R119" i="19"/>
  <c r="P119" i="19" s="1"/>
  <c r="Q119" i="19"/>
  <c r="R71" i="19"/>
  <c r="P71" i="19" s="1"/>
  <c r="Q71" i="19"/>
  <c r="R21" i="19"/>
  <c r="P21" i="19" s="1"/>
  <c r="Q21" i="19"/>
  <c r="R24" i="19"/>
  <c r="P24" i="19" s="1"/>
  <c r="Q24" i="19"/>
  <c r="R162" i="19"/>
  <c r="P162" i="19" s="1"/>
  <c r="Q162" i="19"/>
  <c r="R118" i="19"/>
  <c r="P118" i="19" s="1"/>
  <c r="Q118" i="19"/>
  <c r="R70" i="19"/>
  <c r="P70" i="19" s="1"/>
  <c r="Q70" i="19"/>
  <c r="R20" i="19"/>
  <c r="P20" i="19" s="1"/>
  <c r="Q20" i="19"/>
  <c r="R163" i="19"/>
  <c r="P163" i="19" s="1"/>
  <c r="Q163" i="19"/>
  <c r="R167" i="19"/>
  <c r="P167" i="19" s="1"/>
  <c r="Q167" i="19"/>
  <c r="R121" i="19"/>
  <c r="P121" i="19" s="1"/>
  <c r="Q121" i="19"/>
  <c r="R73" i="19"/>
  <c r="P73" i="19" s="1"/>
  <c r="Q73" i="19"/>
  <c r="R25" i="19"/>
  <c r="P25" i="19" s="1"/>
  <c r="Q25" i="19"/>
  <c r="R23" i="19"/>
  <c r="P23" i="19" s="1"/>
  <c r="Q23" i="19"/>
  <c r="R166" i="19"/>
  <c r="P166" i="19" s="1"/>
  <c r="Q166" i="19"/>
  <c r="R114" i="19"/>
  <c r="P114" i="19" s="1"/>
  <c r="Q114" i="19"/>
  <c r="R66" i="19"/>
  <c r="P66" i="19" s="1"/>
  <c r="Q66" i="19"/>
  <c r="R158" i="19"/>
  <c r="P158" i="19" s="1"/>
  <c r="Q158" i="19"/>
  <c r="R112" i="19"/>
  <c r="P112" i="19" s="1"/>
  <c r="Q112" i="19"/>
  <c r="R113" i="19"/>
  <c r="P113" i="19" s="1"/>
  <c r="Q113" i="19"/>
  <c r="R179" i="19"/>
  <c r="P179" i="19" s="1"/>
  <c r="Q179" i="19"/>
  <c r="R133" i="19"/>
  <c r="P133" i="19" s="1"/>
  <c r="Q133" i="19"/>
  <c r="R83" i="19"/>
  <c r="P83" i="19" s="1"/>
  <c r="Q83" i="19"/>
  <c r="R38" i="19"/>
  <c r="P38" i="19" s="1"/>
  <c r="Q38" i="19"/>
  <c r="R178" i="19"/>
  <c r="P178" i="19" s="1"/>
  <c r="Q178" i="19"/>
  <c r="R132" i="19"/>
  <c r="P132" i="19" s="1"/>
  <c r="Q132" i="19"/>
  <c r="R82" i="19"/>
  <c r="P82" i="19" s="1"/>
  <c r="Q82" i="19"/>
  <c r="R37" i="19"/>
  <c r="P37" i="19" s="1"/>
  <c r="Q37" i="19"/>
  <c r="R177" i="19"/>
  <c r="P177" i="19" s="1"/>
  <c r="Q177" i="19"/>
  <c r="R131" i="19"/>
  <c r="P131" i="19" s="1"/>
  <c r="Q131" i="19"/>
  <c r="R81" i="19"/>
  <c r="P81" i="19" s="1"/>
  <c r="Q81" i="19"/>
  <c r="R36" i="19"/>
  <c r="P36" i="19" s="1"/>
  <c r="Q36" i="19"/>
  <c r="R180" i="19"/>
  <c r="P180" i="19" s="1"/>
  <c r="Q180" i="19"/>
  <c r="R134" i="19"/>
  <c r="P134" i="19" s="1"/>
  <c r="Q134" i="19"/>
  <c r="R84" i="19"/>
  <c r="P84" i="19" s="1"/>
  <c r="Q84" i="19"/>
  <c r="R183" i="19"/>
  <c r="P183" i="19" s="1"/>
  <c r="Q183" i="19"/>
  <c r="R182" i="19"/>
  <c r="P182" i="19" s="1"/>
  <c r="Q182" i="19"/>
  <c r="R185" i="19"/>
  <c r="P185" i="19" s="1"/>
  <c r="Q185" i="19"/>
  <c r="R136" i="19"/>
  <c r="P136" i="19" s="1"/>
  <c r="Q136" i="19"/>
  <c r="R86" i="19"/>
  <c r="P86" i="19" s="1"/>
  <c r="Q86" i="19"/>
  <c r="R41" i="19"/>
  <c r="P41" i="19" s="1"/>
  <c r="Q41" i="19"/>
  <c r="R184" i="19"/>
  <c r="P184" i="19" s="1"/>
  <c r="Q184" i="19"/>
  <c r="R135" i="19"/>
  <c r="P135" i="19" s="1"/>
  <c r="Q135" i="19"/>
  <c r="R85" i="19"/>
  <c r="P85" i="19" s="1"/>
  <c r="Q85" i="19"/>
  <c r="R40" i="19"/>
  <c r="P40" i="19" s="1"/>
  <c r="Q40" i="19"/>
  <c r="R137" i="19"/>
  <c r="P137" i="19" s="1"/>
  <c r="Q137" i="19"/>
  <c r="R87" i="19"/>
  <c r="P87" i="19" s="1"/>
  <c r="Q87" i="19"/>
  <c r="R39" i="19"/>
  <c r="P39" i="19" s="1"/>
  <c r="Q39" i="19"/>
  <c r="R181" i="19"/>
  <c r="P181" i="19" s="1"/>
  <c r="Q181" i="19"/>
  <c r="R176" i="19"/>
  <c r="P176" i="19" s="1"/>
  <c r="Q176" i="19"/>
  <c r="R130" i="19"/>
  <c r="P130" i="19" s="1"/>
  <c r="Q130" i="19"/>
  <c r="R80" i="19"/>
  <c r="P80" i="19" s="1"/>
  <c r="Q80" i="19"/>
  <c r="R35" i="19"/>
  <c r="P35" i="19" s="1"/>
  <c r="Q35" i="19"/>
  <c r="R129" i="19"/>
  <c r="P129" i="19" s="1"/>
  <c r="Q129" i="19"/>
  <c r="R155" i="19"/>
  <c r="P155" i="19" s="1"/>
  <c r="Q155" i="19"/>
  <c r="R110" i="19"/>
  <c r="P110" i="19" s="1"/>
  <c r="Q110" i="19"/>
  <c r="R62" i="19"/>
  <c r="P62" i="19" s="1"/>
  <c r="Q62" i="19"/>
  <c r="R14" i="19"/>
  <c r="P14" i="19" s="1"/>
  <c r="Q14" i="19"/>
  <c r="R157" i="19"/>
  <c r="P157" i="19" s="1"/>
  <c r="Q157" i="19"/>
  <c r="R111" i="19"/>
  <c r="P111" i="19" s="1"/>
  <c r="Q111" i="19"/>
  <c r="R64" i="19"/>
  <c r="P64" i="19" s="1"/>
  <c r="Q64" i="19"/>
  <c r="R16" i="19"/>
  <c r="P16" i="19" s="1"/>
  <c r="Q16" i="19"/>
  <c r="R65" i="19"/>
  <c r="P65" i="19" s="1"/>
  <c r="Q65" i="19"/>
  <c r="R13" i="19"/>
  <c r="P13" i="19" s="1"/>
  <c r="Q13" i="19"/>
  <c r="R63" i="19"/>
  <c r="P63" i="19" s="1"/>
  <c r="Q63" i="19"/>
  <c r="R15" i="19"/>
  <c r="P15" i="19" s="1"/>
  <c r="Q15" i="19"/>
  <c r="R156" i="19"/>
  <c r="P156" i="19" s="1"/>
  <c r="Q156" i="19"/>
  <c r="R107" i="19"/>
  <c r="P107" i="19" s="1"/>
  <c r="Q107" i="19"/>
  <c r="R59" i="19"/>
  <c r="P59" i="19" s="1"/>
  <c r="Q59" i="19"/>
  <c r="R12" i="19"/>
  <c r="P12" i="19" s="1"/>
  <c r="Q12" i="19"/>
  <c r="R154" i="19"/>
  <c r="P154" i="19" s="1"/>
  <c r="Q154" i="19"/>
  <c r="R109" i="19"/>
  <c r="P109" i="19" s="1"/>
  <c r="Q109" i="19"/>
  <c r="R60" i="19"/>
  <c r="P60" i="19" s="1"/>
  <c r="Q60" i="19"/>
  <c r="R153" i="19"/>
  <c r="P153" i="19" s="1"/>
  <c r="Q153" i="19"/>
  <c r="R108" i="19"/>
  <c r="P108" i="19" s="1"/>
  <c r="Q108" i="19"/>
  <c r="R61" i="19"/>
  <c r="P61" i="19" s="1"/>
  <c r="Q61" i="19"/>
  <c r="R11" i="19"/>
  <c r="P11" i="19" s="1"/>
  <c r="Q11" i="19"/>
  <c r="R10" i="19"/>
  <c r="P10" i="19" s="1"/>
  <c r="Q10" i="19"/>
  <c r="R175" i="19"/>
  <c r="P175" i="19" s="1"/>
  <c r="Q175" i="19"/>
  <c r="R34" i="19"/>
  <c r="P34" i="19" s="1"/>
  <c r="Q34" i="19"/>
  <c r="R174" i="19"/>
  <c r="P174" i="19" s="1"/>
  <c r="Q174" i="19"/>
  <c r="R128" i="19"/>
  <c r="P128" i="19" s="1"/>
  <c r="Q128" i="19"/>
  <c r="R79" i="19"/>
  <c r="P79" i="19" s="1"/>
  <c r="Q79" i="19"/>
  <c r="R33" i="19"/>
  <c r="P33" i="19" s="1"/>
  <c r="Q33" i="19"/>
  <c r="N155" i="19" l="1"/>
  <c r="N108" i="19"/>
  <c r="N75" i="19"/>
  <c r="N194" i="19"/>
  <c r="N147" i="19"/>
  <c r="N107" i="19"/>
  <c r="N60" i="19"/>
  <c r="N179" i="19"/>
  <c r="N130" i="19"/>
  <c r="N95" i="19"/>
  <c r="N51" i="19"/>
  <c r="N163" i="19"/>
  <c r="N122" i="19"/>
  <c r="N84" i="19"/>
  <c r="N19" i="19"/>
  <c r="N188" i="19"/>
  <c r="N178" i="19"/>
  <c r="N162" i="19"/>
  <c r="N154" i="19"/>
  <c r="N146" i="19"/>
  <c r="N127" i="19"/>
  <c r="N119" i="19"/>
  <c r="N92" i="19"/>
  <c r="N83" i="19"/>
  <c r="N68" i="19"/>
  <c r="N59" i="19"/>
  <c r="N47" i="19"/>
  <c r="N28" i="19"/>
  <c r="N187" i="19"/>
  <c r="N175" i="19"/>
  <c r="N159" i="19"/>
  <c r="N151" i="19"/>
  <c r="N138" i="19"/>
  <c r="N124" i="19"/>
  <c r="N116" i="19"/>
  <c r="N99" i="19"/>
  <c r="N91" i="19"/>
  <c r="N82" i="19"/>
  <c r="N66" i="19"/>
  <c r="N55" i="19"/>
  <c r="N43" i="19"/>
  <c r="N27" i="19"/>
  <c r="N195" i="19"/>
  <c r="N180" i="19"/>
  <c r="N170" i="19"/>
  <c r="N156" i="19"/>
  <c r="N148" i="19"/>
  <c r="N135" i="19"/>
  <c r="N123" i="19"/>
  <c r="N115" i="19"/>
  <c r="N98" i="19"/>
  <c r="N87" i="19"/>
  <c r="N79" i="19"/>
  <c r="N63" i="19"/>
  <c r="N52" i="19"/>
  <c r="N35" i="19"/>
  <c r="N26" i="19"/>
  <c r="N31" i="19"/>
  <c r="N11" i="19"/>
  <c r="N197" i="19"/>
  <c r="N189" i="19"/>
  <c r="N181" i="19"/>
  <c r="N173" i="19"/>
  <c r="N165" i="19"/>
  <c r="N157" i="19"/>
  <c r="N149" i="19"/>
  <c r="N141" i="19"/>
  <c r="N133" i="19"/>
  <c r="N125" i="19"/>
  <c r="N117" i="19"/>
  <c r="N109" i="19"/>
  <c r="N101" i="19"/>
  <c r="N93" i="19"/>
  <c r="N85" i="19"/>
  <c r="N77" i="19"/>
  <c r="N69" i="19"/>
  <c r="N61" i="19"/>
  <c r="N53" i="19"/>
  <c r="N45" i="19"/>
  <c r="N37" i="19"/>
  <c r="N29" i="19"/>
  <c r="N21" i="19"/>
  <c r="N13" i="19"/>
  <c r="N196" i="19"/>
  <c r="N172" i="19"/>
  <c r="N164" i="19"/>
  <c r="N140" i="19"/>
  <c r="N132" i="19"/>
  <c r="N100" i="19"/>
  <c r="N76" i="19"/>
  <c r="N44" i="19"/>
  <c r="N36" i="19"/>
  <c r="N20" i="19"/>
  <c r="N12" i="19"/>
  <c r="N171" i="19"/>
  <c r="N139" i="19"/>
  <c r="N131" i="19"/>
  <c r="N67" i="19"/>
  <c r="N186" i="19"/>
  <c r="N114" i="19"/>
  <c r="N106" i="19"/>
  <c r="N90" i="19"/>
  <c r="N74" i="19"/>
  <c r="N58" i="19"/>
  <c r="N50" i="19"/>
  <c r="N42" i="19"/>
  <c r="N34" i="19"/>
  <c r="N18" i="19"/>
  <c r="N10" i="19"/>
  <c r="N193" i="19"/>
  <c r="N185" i="19"/>
  <c r="N177" i="19"/>
  <c r="N169" i="19"/>
  <c r="N161" i="19"/>
  <c r="N153" i="19"/>
  <c r="N145" i="19"/>
  <c r="N137" i="19"/>
  <c r="N129" i="19"/>
  <c r="N121" i="19"/>
  <c r="N113" i="19"/>
  <c r="N105" i="19"/>
  <c r="N97" i="19"/>
  <c r="N89" i="19"/>
  <c r="N81" i="19"/>
  <c r="N73" i="19"/>
  <c r="N65" i="19"/>
  <c r="N57" i="19"/>
  <c r="N49" i="19"/>
  <c r="N41" i="19"/>
  <c r="N33" i="19"/>
  <c r="N25" i="19"/>
  <c r="N17" i="19"/>
  <c r="N9" i="19"/>
  <c r="N192" i="19"/>
  <c r="N184" i="19"/>
  <c r="N176" i="19"/>
  <c r="N168" i="19"/>
  <c r="N160" i="19"/>
  <c r="N152" i="19"/>
  <c r="N144" i="19"/>
  <c r="N136" i="19"/>
  <c r="N128" i="19"/>
  <c r="N120" i="19"/>
  <c r="N112" i="19"/>
  <c r="N96" i="19"/>
  <c r="N88" i="19"/>
  <c r="N80" i="19"/>
  <c r="N72" i="19"/>
  <c r="N64" i="19"/>
  <c r="N56" i="19"/>
  <c r="N48" i="19"/>
  <c r="N40" i="19"/>
  <c r="N32" i="19"/>
  <c r="N24" i="19"/>
  <c r="N16" i="19"/>
  <c r="N8" i="19"/>
  <c r="N7" i="19"/>
  <c r="N191" i="19"/>
  <c r="N183" i="19"/>
  <c r="N167" i="19"/>
  <c r="N143" i="19"/>
  <c r="N111" i="19"/>
  <c r="N103" i="19"/>
  <c r="N71" i="19"/>
  <c r="N39" i="19"/>
  <c r="N23" i="19"/>
  <c r="N15" i="19"/>
  <c r="N198" i="19"/>
  <c r="N190" i="19"/>
  <c r="N182" i="19"/>
  <c r="N174" i="19"/>
  <c r="N166" i="19"/>
  <c r="N158" i="19"/>
  <c r="N150" i="19"/>
  <c r="N142" i="19"/>
  <c r="N134" i="19"/>
  <c r="N126" i="19"/>
  <c r="N118" i="19"/>
  <c r="N110" i="19"/>
  <c r="N102" i="19"/>
  <c r="N94" i="19"/>
  <c r="N86" i="19"/>
  <c r="N78" i="19"/>
  <c r="N70" i="19"/>
  <c r="N62" i="19"/>
  <c r="N54" i="19"/>
  <c r="N46" i="19"/>
  <c r="N38" i="19"/>
  <c r="N30" i="19"/>
  <c r="N22" i="19"/>
  <c r="N14" i="19"/>
  <c r="P104" i="19"/>
  <c r="P5" i="19" s="1"/>
  <c r="R5" i="19"/>
  <c r="N5" i="19" l="1"/>
  <c r="M5" i="19" l="1"/>
</calcChain>
</file>

<file path=xl/sharedStrings.xml><?xml version="1.0" encoding="utf-8"?>
<sst xmlns="http://schemas.openxmlformats.org/spreadsheetml/2006/main" count="2220" uniqueCount="651">
  <si>
    <t/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</si>
  <si>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</si>
  <si>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</si>
  <si>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</si>
  <si>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</si>
  <si>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</si>
  <si>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</si>
  <si>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</si>
  <si>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</si>
  <si>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</si>
  <si>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</si>
  <si>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</si>
  <si>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</si>
  <si>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</si>
  <si>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</si>
  <si>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Consumer</t>
  </si>
  <si>
    <t>Sample Area</t>
  </si>
  <si>
    <t>Line</t>
  </si>
  <si>
    <t>Item ID</t>
  </si>
  <si>
    <t>Image</t>
  </si>
  <si>
    <t>Material</t>
  </si>
  <si>
    <t>Color</t>
  </si>
  <si>
    <t>Woman</t>
  </si>
  <si>
    <t>BLACK</t>
  </si>
  <si>
    <t>Man</t>
  </si>
  <si>
    <t>JACKETS</t>
  </si>
  <si>
    <t>TITANIUM</t>
  </si>
  <si>
    <t>DOWN JACKETS</t>
  </si>
  <si>
    <t>WOMAN JACKET</t>
  </si>
  <si>
    <t>W6221XT2266F5131</t>
  </si>
  <si>
    <t>W6221X_T2266_F5131.jpg</t>
  </si>
  <si>
    <t>POLY NYLON MEMORY</t>
  </si>
  <si>
    <t>LIGHT DUNE</t>
  </si>
  <si>
    <t>MAN JACKET</t>
  </si>
  <si>
    <t>W6421BT0351F4300</t>
  </si>
  <si>
    <t>W6421B_T0351_F4300.jpg</t>
  </si>
  <si>
    <t>POLYESTER NYLON</t>
  </si>
  <si>
    <t>DARK NAVY</t>
  </si>
  <si>
    <t>W6421BT0351F6164</t>
  </si>
  <si>
    <t>W6421B_T0351_F6164.jpg</t>
  </si>
  <si>
    <t>FUNGE</t>
  </si>
  <si>
    <t>MAN DOWN JACKET</t>
  </si>
  <si>
    <t>BLANC</t>
  </si>
  <si>
    <t>POLYESTER MEMORY TAFFETA</t>
  </si>
  <si>
    <t>W8220NT2415F9000</t>
  </si>
  <si>
    <t>W8220N_T2415_F9000.jpg</t>
  </si>
  <si>
    <t>W8220TT2414F7162</t>
  </si>
  <si>
    <t>W8220T_T2414_F7162.jpg</t>
  </si>
  <si>
    <t>DULL POLYESTER</t>
  </si>
  <si>
    <t>CRIMSON RED</t>
  </si>
  <si>
    <t>W8220NT2415F7164</t>
  </si>
  <si>
    <t>W8220N_T2415_F7164.jpg</t>
  </si>
  <si>
    <t>BRIGHT SALMON</t>
  </si>
  <si>
    <t>W8220CT2414F7164</t>
  </si>
  <si>
    <t>W8220C_T2414_F7164.jpg</t>
  </si>
  <si>
    <t>SHINY NYLON 20D DOWNPROOF</t>
  </si>
  <si>
    <t>BLUE NIGHTS</t>
  </si>
  <si>
    <t>M8225CT2449F3179</t>
  </si>
  <si>
    <t>M8225C_T2449_F3179.jpg</t>
  </si>
  <si>
    <t>POSY GREEN</t>
  </si>
  <si>
    <t>COTTON NYLON POPELINE</t>
  </si>
  <si>
    <t>W GLYNNA</t>
  </si>
  <si>
    <t>W8425TTC117F6176</t>
  </si>
  <si>
    <t>W8425T_TC117_F6176.jpg</t>
  </si>
  <si>
    <t>T2449 NYLON + FU00064 ECO ASTR</t>
  </si>
  <si>
    <t>TURKISH COFFEE</t>
  </si>
  <si>
    <t>SHINY NYLON 20D DOWNPROOF FABR</t>
  </si>
  <si>
    <t>W MYRIA</t>
  </si>
  <si>
    <t>W8420ET2506F1479</t>
  </si>
  <si>
    <t>W8420E_T2506_F1479.jpg</t>
  </si>
  <si>
    <t>HEAVY POLYESTER</t>
  </si>
  <si>
    <t>CLOUDY GREY</t>
  </si>
  <si>
    <t>W NHEMBUS</t>
  </si>
  <si>
    <t>W8420TT2519F5173</t>
  </si>
  <si>
    <t>W8420T_T2519_F5173.jpg</t>
  </si>
  <si>
    <t>ECO SHEARLING</t>
  </si>
  <si>
    <t>METAL POWDER TAUPE</t>
  </si>
  <si>
    <t>W8420ST2519F5173</t>
  </si>
  <si>
    <t>W8420S_T2519_F5173.jpg</t>
  </si>
  <si>
    <t>M ARIAM</t>
  </si>
  <si>
    <t>STRETCH DULL DOWNPROOF NYLON</t>
  </si>
  <si>
    <t>M8421CT2495F4386</t>
  </si>
  <si>
    <t>M8421C_T2495_F4386.jpg</t>
  </si>
  <si>
    <t>M8421DT2495F4386</t>
  </si>
  <si>
    <t>M8421D_T2495_F4386.jpg</t>
  </si>
  <si>
    <t>M HALLSON</t>
  </si>
  <si>
    <t>M8420LT2499F3186</t>
  </si>
  <si>
    <t>M8420L_T2499_F3186.jpg</t>
  </si>
  <si>
    <t>COTTON POLY FABRIC</t>
  </si>
  <si>
    <t>TARMAC GREEN</t>
  </si>
  <si>
    <t>M JAYLON</t>
  </si>
  <si>
    <t>LIGHT POLYESTER DULL FABRIC</t>
  </si>
  <si>
    <t>M8421ET2419F7175</t>
  </si>
  <si>
    <t>M8421E_T2419_F7175.jpg</t>
  </si>
  <si>
    <t>BIKING RED</t>
  </si>
  <si>
    <t>M LEITAN</t>
  </si>
  <si>
    <t>CONFORT BONDED POLYESTER</t>
  </si>
  <si>
    <t>M8428MT2504F4386</t>
  </si>
  <si>
    <t>M8428M_T2504_F4386.jpg</t>
  </si>
  <si>
    <t>M RENAN</t>
  </si>
  <si>
    <t>M8428ZTC119F1484</t>
  </si>
  <si>
    <t>M8428Z_TC119_F1484.jpg</t>
  </si>
  <si>
    <t>T2515 POLY PRINTED + T2422 NYL</t>
  </si>
  <si>
    <t>PLUMB/BLACK</t>
  </si>
  <si>
    <t>M VINCIT</t>
  </si>
  <si>
    <t>M8420CT2419F4386</t>
  </si>
  <si>
    <t>M8420C_T2419_F4386.jpg</t>
  </si>
  <si>
    <t>M8420JT2419F4386</t>
  </si>
  <si>
    <t>M8420J_T2419_F4386.jpg</t>
  </si>
  <si>
    <t>TWO TONE OXFORD</t>
  </si>
  <si>
    <t>M84P0CT0351F4300</t>
  </si>
  <si>
    <t>M84P0C_T0351_F4300.jpg</t>
  </si>
  <si>
    <t>M84P0ET0579F9000</t>
  </si>
  <si>
    <t>M84P0E_T0579_F9000.jpg</t>
  </si>
  <si>
    <t>M84P8CT2422F1069</t>
  </si>
  <si>
    <t>M84P8C_T2422_F1069.jpg</t>
  </si>
  <si>
    <t>SHINY 40D NYLON TAFFETA</t>
  </si>
  <si>
    <t>M84P0AT2422F4300</t>
  </si>
  <si>
    <t>M84P0A_T2422_F4300.jpg</t>
  </si>
  <si>
    <t>M84P8FT2421F1069</t>
  </si>
  <si>
    <t>M84P8F_T2421_F1069.jpg</t>
  </si>
  <si>
    <t>M84P8CT2422F4300</t>
  </si>
  <si>
    <t>M84P8C_T2422_F4300.jpg</t>
  </si>
  <si>
    <t>M84P0AT2422F9000</t>
  </si>
  <si>
    <t>M84P0A_T2422_F9000.jpg</t>
  </si>
  <si>
    <t>D JAYSEN</t>
  </si>
  <si>
    <t>W AIRELL</t>
  </si>
  <si>
    <t>W9220XT2447F4386</t>
  </si>
  <si>
    <t>W9220X_T2447_F4386.jpg</t>
  </si>
  <si>
    <t>M WARRENS</t>
  </si>
  <si>
    <t>M9225DT2449F7181</t>
  </si>
  <si>
    <t>M9225D_T2449_F7181.jpg</t>
  </si>
  <si>
    <t>SAMBA RED</t>
  </si>
  <si>
    <t>M9225AT2449F7181</t>
  </si>
  <si>
    <t>M9225A_T2449_F7181.jpg</t>
  </si>
  <si>
    <t>M DELRICK</t>
  </si>
  <si>
    <t>LIGHT NYLON COTTON</t>
  </si>
  <si>
    <t>M9223WT2538F5153</t>
  </si>
  <si>
    <t>M9223W_T2538_F5153.jpg</t>
  </si>
  <si>
    <t>SAFARI BEIGE</t>
  </si>
  <si>
    <t>M MANSEL</t>
  </si>
  <si>
    <t>M9220YT2446F5178</t>
  </si>
  <si>
    <t>M9220Y_T2446_F5178.jpg</t>
  </si>
  <si>
    <t>SOFT DULL POLYESTER</t>
  </si>
  <si>
    <t>ELEPHANT SKIN</t>
  </si>
  <si>
    <t>M RENNY</t>
  </si>
  <si>
    <t>BACK COATED OXFORD POLYESTER</t>
  </si>
  <si>
    <t>2,5 LAYER POLYESTER TWILL</t>
  </si>
  <si>
    <t>M WILMER</t>
  </si>
  <si>
    <t>M9223UT2533F9000</t>
  </si>
  <si>
    <t>M9223U_T2533_F9000.jpg</t>
  </si>
  <si>
    <t>TAFFETA NYLON</t>
  </si>
  <si>
    <t>COATS</t>
  </si>
  <si>
    <t>W PHEROTYA</t>
  </si>
  <si>
    <t>W9415AT2701F7176</t>
  </si>
  <si>
    <t>W9415A_T2701_F7176.jpg</t>
  </si>
  <si>
    <t>PANNO SOLID COLOR HEAVY</t>
  </si>
  <si>
    <t>RIBBON RED</t>
  </si>
  <si>
    <t>LOCAL SHINY NYLON 20D (SUXING)</t>
  </si>
  <si>
    <t>BUTTER CREAM</t>
  </si>
  <si>
    <t>POWDER</t>
  </si>
  <si>
    <t>W ANEEKA</t>
  </si>
  <si>
    <t>W9420LTC130F9075</t>
  </si>
  <si>
    <t>W9420L_TC130_F9075.jpg</t>
  </si>
  <si>
    <t>T2447 DULL POLY+TF363 POLY ANI</t>
  </si>
  <si>
    <t>BLACK/LT TAUPE ANIMA</t>
  </si>
  <si>
    <t>W ASCYTHIA</t>
  </si>
  <si>
    <t>POLYESTER CIRE ON BACK WR</t>
  </si>
  <si>
    <t>W9420WT2582F8246</t>
  </si>
  <si>
    <t>W9420W_T2582_F8246.jpg</t>
  </si>
  <si>
    <t>W9420WT2582F8265</t>
  </si>
  <si>
    <t>W9420W_T2582_F8265.jpg</t>
  </si>
  <si>
    <t>DEEP RASPBERRY</t>
  </si>
  <si>
    <t>W BACKSIE</t>
  </si>
  <si>
    <t>W9429FT2593F1038</t>
  </si>
  <si>
    <t>W9429F_T2593_F1038.jpg</t>
  </si>
  <si>
    <t>NYLON CIRE PEARL</t>
  </si>
  <si>
    <t>SILVER</t>
  </si>
  <si>
    <t>W FELYXA</t>
  </si>
  <si>
    <t>VELVET STRETCH WR</t>
  </si>
  <si>
    <t>W9428YT2568F9000</t>
  </si>
  <si>
    <t>W9428Y_T2568_F9000.jpg</t>
  </si>
  <si>
    <t>W9428YT2568F3208</t>
  </si>
  <si>
    <t>W9428Y_T2568_F3208.jpg</t>
  </si>
  <si>
    <t>PINEGROVE GREEN</t>
  </si>
  <si>
    <t>W9428YT2568F8254</t>
  </si>
  <si>
    <t>W9428Y_T2568_F8254.jpg</t>
  </si>
  <si>
    <t>DARK ROSE</t>
  </si>
  <si>
    <t>W KAULA</t>
  </si>
  <si>
    <t>W9420ZTC127F4477</t>
  </si>
  <si>
    <t>W9420Z_TC127_F4477.jpg</t>
  </si>
  <si>
    <t>T2447 DULL PL+FU00065 ECO FUR</t>
  </si>
  <si>
    <t>BLUE NIGHTS/BLUE NIG</t>
  </si>
  <si>
    <t>W9420ZTC127F9013</t>
  </si>
  <si>
    <t>W9420Z_TC127_F9013.jpg</t>
  </si>
  <si>
    <t>BLACK/BLACK</t>
  </si>
  <si>
    <t>W9420ZTC127F6187</t>
  </si>
  <si>
    <t>W9420Z_TC127_F6187.jpg</t>
  </si>
  <si>
    <t>BEAR CUB/BEAR CUB</t>
  </si>
  <si>
    <t>W9420ST2579F9000</t>
  </si>
  <si>
    <t>W9420S_T2579_F9000.jpg</t>
  </si>
  <si>
    <t>CAVALLINO OUTSIDE ECO SUEDE ME</t>
  </si>
  <si>
    <t>W9420TT2576F9000</t>
  </si>
  <si>
    <t>W9420T_T2576_F9000.jpg</t>
  </si>
  <si>
    <t>ECO METAL SUEDE</t>
  </si>
  <si>
    <t>W SUKIE</t>
  </si>
  <si>
    <t>W9420MTF360F1477</t>
  </si>
  <si>
    <t>W9420M_TF360_F1477.jpg</t>
  </si>
  <si>
    <t>POLYESTER JACQUARD ANIMALIER</t>
  </si>
  <si>
    <t>W9420MTF360F1516</t>
  </si>
  <si>
    <t>W9420M_TF360_F1516.jpg</t>
  </si>
  <si>
    <t>EBONY GREY</t>
  </si>
  <si>
    <t>W WIMBLEY</t>
  </si>
  <si>
    <t>W9420NT2598F2025</t>
  </si>
  <si>
    <t>W9420N_T2598_F2025.jpg</t>
  </si>
  <si>
    <t>POLYESTER METAL EFFECT</t>
  </si>
  <si>
    <t>GOLD</t>
  </si>
  <si>
    <t>M KAVEN</t>
  </si>
  <si>
    <t>M9415BT2524F4002</t>
  </si>
  <si>
    <t>M9415B_T2524_F4002.jpg</t>
  </si>
  <si>
    <t>MIX ACRYLIC WOOL POLYESTER BON</t>
  </si>
  <si>
    <t>NAVY</t>
  </si>
  <si>
    <t>M9415AT2524F9066</t>
  </si>
  <si>
    <t>M9415A_T2524_F9066.jpg</t>
  </si>
  <si>
    <t>ANTHRACITE MELANGE</t>
  </si>
  <si>
    <t>M9415BT2524F9066</t>
  </si>
  <si>
    <t>M9415B_T2524_F9066.jpg</t>
  </si>
  <si>
    <t>M DERECK</t>
  </si>
  <si>
    <t>M9425DT2562F2098</t>
  </si>
  <si>
    <t>M9425D_T2562_F2098.jpg</t>
  </si>
  <si>
    <t>MID CITRONELLE</t>
  </si>
  <si>
    <t>M9425CT2562F7175</t>
  </si>
  <si>
    <t>M9425C_T2562_F7175.jpg</t>
  </si>
  <si>
    <t>M BRODERICK</t>
  </si>
  <si>
    <t>M9428ST2504F1445</t>
  </si>
  <si>
    <t>M9428S_T2504_F1445.jpg</t>
  </si>
  <si>
    <t>M CLINTFORD</t>
  </si>
  <si>
    <t>M9421CT2552F4386</t>
  </si>
  <si>
    <t>M9421C_T2552_F4386.jpg</t>
  </si>
  <si>
    <t>M9421CT2552F1445</t>
  </si>
  <si>
    <t>M9421C_T2552_F1445.jpg</t>
  </si>
  <si>
    <t>M HILSTONE</t>
  </si>
  <si>
    <t>M9428DT2506F7175</t>
  </si>
  <si>
    <t>M9428D_T2506_F7175.jpg</t>
  </si>
  <si>
    <t>M KENNET</t>
  </si>
  <si>
    <t>POLYESTER RECYCLE</t>
  </si>
  <si>
    <t>M9421FT2578F4386</t>
  </si>
  <si>
    <t>M9421F_T2578_F4386.jpg</t>
  </si>
  <si>
    <t>M9421FT2578F7175</t>
  </si>
  <si>
    <t>M9421F_T2578_F7175.jpg</t>
  </si>
  <si>
    <t>M9420ST2446F4386</t>
  </si>
  <si>
    <t>M9420S_T2446_F4386.jpg</t>
  </si>
  <si>
    <t>M9420RT2586F6191</t>
  </si>
  <si>
    <t>M9420R_T2586_F6191.jpg</t>
  </si>
  <si>
    <t>POLYESTER DIAGONAL TEXTURE</t>
  </si>
  <si>
    <t>MOCHA BROWN</t>
  </si>
  <si>
    <t>M9420RT2586F4386</t>
  </si>
  <si>
    <t>M9420R_T2586_F4386.jpg</t>
  </si>
  <si>
    <t>M9420RT2586F9000</t>
  </si>
  <si>
    <t>M9420R_T2586_F9000.jpg</t>
  </si>
  <si>
    <t>M9420CT2585F3211</t>
  </si>
  <si>
    <t>M9420C_T2585_F3211.jpg</t>
  </si>
  <si>
    <t>MID FOREST</t>
  </si>
  <si>
    <t>M9420FT2585F9000</t>
  </si>
  <si>
    <t>M9420F_T2585_F9000.jpg</t>
  </si>
  <si>
    <t>M9420GT2585F4386</t>
  </si>
  <si>
    <t>M9420G_T2585_F4386.jpg</t>
  </si>
  <si>
    <t>M9420GT2585F1479</t>
  </si>
  <si>
    <t>M9420G_T2585_F1479.jpg</t>
  </si>
  <si>
    <t>M9420CT2585F4386</t>
  </si>
  <si>
    <t>M9420C_T2585_F4386.jpg</t>
  </si>
  <si>
    <t>SAND BEIGE</t>
  </si>
  <si>
    <t>W GENZIANA</t>
  </si>
  <si>
    <t>M AERANTIS</t>
  </si>
  <si>
    <t>M0223AT2419F4386</t>
  </si>
  <si>
    <t>M0223A_T2419_F4386.jpg</t>
  </si>
  <si>
    <t>M JHARROD</t>
  </si>
  <si>
    <t>M0220HT2611F4454</t>
  </si>
  <si>
    <t>M0220H_T2611_F4454.jpg</t>
  </si>
  <si>
    <t>POLYESTERE WR</t>
  </si>
  <si>
    <t>ROYAL INTENSE</t>
  </si>
  <si>
    <t>GREY SHADOW</t>
  </si>
  <si>
    <t>LEMON CURRY</t>
  </si>
  <si>
    <t>M0220DT2473F1553</t>
  </si>
  <si>
    <t>M0220D_T2473_F1553.jpg</t>
  </si>
  <si>
    <t>UOMO DRAGON</t>
  </si>
  <si>
    <t>M02D1BTC138F9000</t>
  </si>
  <si>
    <t>M02D1B_TC138_F9000.jpg</t>
  </si>
  <si>
    <t>T2694+T2695</t>
  </si>
  <si>
    <t>M02D1AT2696F9000</t>
  </si>
  <si>
    <t>M02D1A_T2696_F9000.jpg</t>
  </si>
  <si>
    <t>MICRO TWILL WITH MEMBRANE</t>
  </si>
  <si>
    <t>W JENIEVE</t>
  </si>
  <si>
    <t>W0415ET2674F6194</t>
  </si>
  <si>
    <t>W0415E_T2674_F6194.jpg</t>
  </si>
  <si>
    <t>MIX WOOL POLYESTER FABRIC</t>
  </si>
  <si>
    <t>RUSSET</t>
  </si>
  <si>
    <t>W ORTENSIA</t>
  </si>
  <si>
    <t>FAKE FUR</t>
  </si>
  <si>
    <t>VINTAGE POWDER</t>
  </si>
  <si>
    <t>W0415GTF378F8281</t>
  </si>
  <si>
    <t>W0415G_TF378_F8281.jpg</t>
  </si>
  <si>
    <t>RABBIT FUR ( PYTHON PRINT )</t>
  </si>
  <si>
    <t>POWDER/BLACK</t>
  </si>
  <si>
    <t>W0415GT2662F8277</t>
  </si>
  <si>
    <t>W0415G_T2662_F8277.jpg</t>
  </si>
  <si>
    <t>FABRIC MIXED WOOL</t>
  </si>
  <si>
    <t>W0415AT2686F7176</t>
  </si>
  <si>
    <t>W0415A_T2686_F7176.jpg</t>
  </si>
  <si>
    <t>W0425ET2566F1571</t>
  </si>
  <si>
    <t>W0425E_T2566_F1571.jpg</t>
  </si>
  <si>
    <t>SHINY NYLON 20D 2 TONES</t>
  </si>
  <si>
    <t>DARK CLOUDY GREY</t>
  </si>
  <si>
    <t>SHINY 3 FINISHING</t>
  </si>
  <si>
    <t>W CAMEI</t>
  </si>
  <si>
    <t>W0428TTF377F5217</t>
  </si>
  <si>
    <t>W0428T_TF377_F5217.jpg</t>
  </si>
  <si>
    <t>ANIMALIE PRINTED POLYESTER DWR</t>
  </si>
  <si>
    <t>BEIGE ANIMALIER</t>
  </si>
  <si>
    <t>W GENDRY</t>
  </si>
  <si>
    <t>W0421AT2687F9000</t>
  </si>
  <si>
    <t>W0421A_T2687_F9000.jpg</t>
  </si>
  <si>
    <t>BASE T2552 WHIT POIS FILM</t>
  </si>
  <si>
    <t>T2506+T2662</t>
  </si>
  <si>
    <t>W0420FTC140F6194</t>
  </si>
  <si>
    <t>W0420F_TC140_F6194.jpg</t>
  </si>
  <si>
    <t>W PORTHYA</t>
  </si>
  <si>
    <t>W0429DTF374F1574</t>
  </si>
  <si>
    <t>W0429D_TF374_F1574.jpg</t>
  </si>
  <si>
    <t>JACQUARD POLYESTER</t>
  </si>
  <si>
    <t>WHITE/BLACK CHEW</t>
  </si>
  <si>
    <t>W PRIMULA</t>
  </si>
  <si>
    <t>W0222ETC136F8264</t>
  </si>
  <si>
    <t>W0222E_TC136_F8264.jpg</t>
  </si>
  <si>
    <t>T2640 FAKE FUR+T2608 POLY BRIG</t>
  </si>
  <si>
    <t>ROSE DUST</t>
  </si>
  <si>
    <t>M0425CT2566F4386</t>
  </si>
  <si>
    <t>M0425C_T2566_F4386.jpg</t>
  </si>
  <si>
    <t>M ARRALL</t>
  </si>
  <si>
    <t>M0420ST2684F9006</t>
  </si>
  <si>
    <t>M0420S_T2684_F9006.jpg</t>
  </si>
  <si>
    <t>PRINTED EFFECT WOOL 2 LAYER</t>
  </si>
  <si>
    <t>MELANGE BLACK</t>
  </si>
  <si>
    <t>M CALAROSSA</t>
  </si>
  <si>
    <t>M0428NT2711F3226</t>
  </si>
  <si>
    <t>M0428N_T2711_F3226.jpg</t>
  </si>
  <si>
    <t>BONDED WITH LAMINATION</t>
  </si>
  <si>
    <t>DARK TARMAC GREEN</t>
  </si>
  <si>
    <t>M0421CT2552F9000</t>
  </si>
  <si>
    <t>M0421C_T2552_F9000.jpg</t>
  </si>
  <si>
    <t>M CORRER</t>
  </si>
  <si>
    <t>M0420YT2677F4386</t>
  </si>
  <si>
    <t>M0420Y_T2677_F4386.jpg</t>
  </si>
  <si>
    <t>EX T2605 WITH TWILL FACE</t>
  </si>
  <si>
    <t>HEAVY POLYSTER WR(EXT2506)</t>
  </si>
  <si>
    <t>FORGED IRON</t>
  </si>
  <si>
    <t>M0428DT2666F7176</t>
  </si>
  <si>
    <t>M0428D_T2666_F7176.jpg</t>
  </si>
  <si>
    <t>M KRISTOF</t>
  </si>
  <si>
    <t>M0420NT2678F4386</t>
  </si>
  <si>
    <t>M0420N_T2678_F4386.jpg</t>
  </si>
  <si>
    <t>PONGEE POLY FABRIC</t>
  </si>
  <si>
    <t>M0420RT2451F1546</t>
  </si>
  <si>
    <t>M0420R_T2451_F1546.jpg</t>
  </si>
  <si>
    <t>M0420RT2451F9000</t>
  </si>
  <si>
    <t>M0420R_T2451_F9000.jpg</t>
  </si>
  <si>
    <t>M SILE</t>
  </si>
  <si>
    <t>M0428JT2657F7176</t>
  </si>
  <si>
    <t>M0428J_T2657_F7176.jpg</t>
  </si>
  <si>
    <t>TWILL POLYESTER</t>
  </si>
  <si>
    <t>M0420CT2676F7176</t>
  </si>
  <si>
    <t>M0420C_T2676_F7176.jpg</t>
  </si>
  <si>
    <t>M0420CT2676F4510</t>
  </si>
  <si>
    <t>M0420C_T2676_F4510.jpg</t>
  </si>
  <si>
    <t>BLUE INK</t>
  </si>
  <si>
    <t>W0225BT2412F2104</t>
  </si>
  <si>
    <t>W0225B_T2412_F2104.jpg</t>
  </si>
  <si>
    <t>LEMON MAC/ROSE DUST</t>
  </si>
  <si>
    <t>W MYLUSE</t>
  </si>
  <si>
    <t>W0225DT2412F5186</t>
  </si>
  <si>
    <t>W0225D_T2412_F5186.jpg</t>
  </si>
  <si>
    <t>W0225DT2412F7115</t>
  </si>
  <si>
    <t>W0225D_T2412_F7115.jpg</t>
  </si>
  <si>
    <t>TRUE RED</t>
  </si>
  <si>
    <t>W0220BT2506F1477</t>
  </si>
  <si>
    <t>W0220B_T2506_F1477.jpg</t>
  </si>
  <si>
    <t>W NAIOMY</t>
  </si>
  <si>
    <t>W0220GT2608F7115</t>
  </si>
  <si>
    <t>W0220G_T2608_F7115.jpg</t>
  </si>
  <si>
    <t>POLYESTER BRIGHT OTTOMAN WR</t>
  </si>
  <si>
    <t>W ZERFIE</t>
  </si>
  <si>
    <t>W1223FT2435F9000</t>
  </si>
  <si>
    <t>W1223F_T2435_F9000.jpg</t>
  </si>
  <si>
    <t>SHINY NYLON SATIN</t>
  </si>
  <si>
    <t>M0225DT2412F2102</t>
  </si>
  <si>
    <t>M0225D_T2412_F2102.jpg</t>
  </si>
  <si>
    <t>M0225CT2635F4497</t>
  </si>
  <si>
    <t>M0225C_T2635_F4497.jpg</t>
  </si>
  <si>
    <t>POLYESTER CAMOUFLAGE DOWNPROOF</t>
  </si>
  <si>
    <t>LIGHT BLUE/BLACK</t>
  </si>
  <si>
    <t>M GENOVA</t>
  </si>
  <si>
    <t>T2604 POLY WR+T2606 POLY DULL</t>
  </si>
  <si>
    <t>M0228ATC133F7189</t>
  </si>
  <si>
    <t>M0228A_TC133_F7189.jpg</t>
  </si>
  <si>
    <t>FLAME RED/BLUE NIGHT</t>
  </si>
  <si>
    <t>M0221XT2451F1553</t>
  </si>
  <si>
    <t>M0221X_T2451_F1553.jpg</t>
  </si>
  <si>
    <t>M0223DT2605F1524</t>
  </si>
  <si>
    <t>M0223D_T2605_F1524.jpg</t>
  </si>
  <si>
    <t>POLYESTER VISCOSE KNITTED BOND</t>
  </si>
  <si>
    <t>MELANGE TITANIUM</t>
  </si>
  <si>
    <t>RECYCLE NYLON, NORMAL COTTON P</t>
  </si>
  <si>
    <t>M0220FT2473F4386</t>
  </si>
  <si>
    <t>M0220F_T2473_F4386.jpg</t>
  </si>
  <si>
    <t>M1220FT2838F1590</t>
  </si>
  <si>
    <t>M1220F_T2838_F1590.jpg</t>
  </si>
  <si>
    <t>CEMENT</t>
  </si>
  <si>
    <t>M0220DT2473F7187</t>
  </si>
  <si>
    <t>M0220D_T2473_F7187.jpg</t>
  </si>
  <si>
    <t>FLAME RED</t>
  </si>
  <si>
    <t>M XLED</t>
  </si>
  <si>
    <t>M0223PT2552F4386</t>
  </si>
  <si>
    <t>M0223P_T2552_F4386.jpg</t>
  </si>
  <si>
    <t>M0223NT2552F4386</t>
  </si>
  <si>
    <t>M0223N_T2552_F4386.jpg</t>
  </si>
  <si>
    <t>M0223NT2552F9000</t>
  </si>
  <si>
    <t>M0223N_T2552_F9000.jpg</t>
  </si>
  <si>
    <t>q.ty</t>
  </si>
  <si>
    <t>WHS</t>
  </si>
  <si>
    <t>PROF</t>
  </si>
  <si>
    <t>WHS AM</t>
  </si>
  <si>
    <t>PIC</t>
  </si>
  <si>
    <t>SEAS</t>
  </si>
  <si>
    <t>FW</t>
  </si>
  <si>
    <t>SS</t>
  </si>
  <si>
    <t>LOTTO</t>
  </si>
  <si>
    <t>Etichette di riga</t>
  </si>
  <si>
    <t>Totale complessivo</t>
  </si>
  <si>
    <t>Somma di q.ty</t>
  </si>
  <si>
    <t>Conteggio di Item ID</t>
  </si>
  <si>
    <t>REF</t>
  </si>
  <si>
    <t>KEY</t>
  </si>
  <si>
    <t>Somma di WHS AM</t>
  </si>
  <si>
    <t>Q.TY</t>
  </si>
  <si>
    <t>1 M0420RT2451F1546</t>
  </si>
  <si>
    <t>1 M0421CT2552F9000</t>
  </si>
  <si>
    <t>1 M0425CT2566F4386</t>
  </si>
  <si>
    <t>1 M8421CT2495F4386</t>
  </si>
  <si>
    <t>1 M8421DT2495F4386</t>
  </si>
  <si>
    <t>1 M8428ZTC119F1484</t>
  </si>
  <si>
    <t>1 M84P0AT2422F4300</t>
  </si>
  <si>
    <t>1 M84P0AT2422F9000</t>
  </si>
  <si>
    <t>1 M84P0ET0579F9000</t>
  </si>
  <si>
    <t>1 M84P8CT2422F4300</t>
  </si>
  <si>
    <t>1 M9420CT2585F4386</t>
  </si>
  <si>
    <t>1 M9420GT2585F4386</t>
  </si>
  <si>
    <t>1 M9420RT2586F9000</t>
  </si>
  <si>
    <t>1 M9421CT2552F1445</t>
  </si>
  <si>
    <t>1 M9421FT2578F4386</t>
  </si>
  <si>
    <t>1 M9421FT2578F7175</t>
  </si>
  <si>
    <t>1 M9425CT2562F7175</t>
  </si>
  <si>
    <t>1 M9428DT2506F7175</t>
  </si>
  <si>
    <t>1 M9428ST2504F1445</t>
  </si>
  <si>
    <t>1 W0222ETC136F8264</t>
  </si>
  <si>
    <t>1 W0415ET2674F6194</t>
  </si>
  <si>
    <t>1 W0415GT2662F8277</t>
  </si>
  <si>
    <t>1 W0420FTC140F6194</t>
  </si>
  <si>
    <t>1 W0425ET2566F1571</t>
  </si>
  <si>
    <t>1 W0428TTF377F5217</t>
  </si>
  <si>
    <t>1 W0429DTF374F1574</t>
  </si>
  <si>
    <t>1 W6421BT0351F4300</t>
  </si>
  <si>
    <t>1 W8420TT2519F5173</t>
  </si>
  <si>
    <t>1 W9420LTC130F9075</t>
  </si>
  <si>
    <t>1 W9420MTF360F1477</t>
  </si>
  <si>
    <t>1 W9420MTF360F1516</t>
  </si>
  <si>
    <t>1 W9420NT2598F2025</t>
  </si>
  <si>
    <t>1 W9420WT2582F8265</t>
  </si>
  <si>
    <t>1 W9428YT2568F3208</t>
  </si>
  <si>
    <t>1 W9428YT2568F8254</t>
  </si>
  <si>
    <t>1 M0220DT2473F1553</t>
  </si>
  <si>
    <t>1 M0220DT2473F7187</t>
  </si>
  <si>
    <t>1 M0221XT2451F1553</t>
  </si>
  <si>
    <t>1 M0225CT2635F4497</t>
  </si>
  <si>
    <t>1 M1220FT2838F1590</t>
  </si>
  <si>
    <t>1 M8225CT2449F3179</t>
  </si>
  <si>
    <t>1 M9220YT2446F5178</t>
  </si>
  <si>
    <t>1 W0220BT2506F1477</t>
  </si>
  <si>
    <t>1 W0220GT2608F7115</t>
  </si>
  <si>
    <t>1 W0225DT2412F5186</t>
  </si>
  <si>
    <t>1 W6221XT2266F5131</t>
  </si>
  <si>
    <t>1 W8220CT2414F7164</t>
  </si>
  <si>
    <t>1 W8220NT2415F7164</t>
  </si>
  <si>
    <t>1 W8220NT2415F9000</t>
  </si>
  <si>
    <t>2 M0420RT2451F9000</t>
  </si>
  <si>
    <t>2 M0420YT2677F4386</t>
  </si>
  <si>
    <t>2 M0428JT2657F7176</t>
  </si>
  <si>
    <t>2 M8420CT2419F4386</t>
  </si>
  <si>
    <t>2 M8420LT2499F3186</t>
  </si>
  <si>
    <t>2 M8421DT2495F4386</t>
  </si>
  <si>
    <t>2 M84P0AT2422F9000</t>
  </si>
  <si>
    <t>2 M84P8CT2422F1069</t>
  </si>
  <si>
    <t>2 M84P8CT2422F4300</t>
  </si>
  <si>
    <t>2 M84P8FT2421F1069</t>
  </si>
  <si>
    <t>2 M9415BT2524F9066</t>
  </si>
  <si>
    <t>2 M9420RT2586F6191</t>
  </si>
  <si>
    <t>2 M9420RT2586F9000</t>
  </si>
  <si>
    <t>2 M9420ST2446F4386</t>
  </si>
  <si>
    <t>2 M9421CT2552F1445</t>
  </si>
  <si>
    <t>2 M9421FT2578F4386</t>
  </si>
  <si>
    <t>2 M9421FT2578F7175</t>
  </si>
  <si>
    <t>2 M9428ST2504F1445</t>
  </si>
  <si>
    <t>2 W0222ETC136F8264</t>
  </si>
  <si>
    <t>2 W0415GT2662F8277</t>
  </si>
  <si>
    <t>2 W0415GTF378F8281</t>
  </si>
  <si>
    <t>2 W0428TTF377F5217</t>
  </si>
  <si>
    <t>2 W0429DTF374F1574</t>
  </si>
  <si>
    <t>2 W6421BT0351F6164</t>
  </si>
  <si>
    <t>2 W9420LTC130F9075</t>
  </si>
  <si>
    <t>2 W9420MTF360F1477</t>
  </si>
  <si>
    <t>2 W9420MTF360F1516</t>
  </si>
  <si>
    <t>2 W9420NT2598F2025</t>
  </si>
  <si>
    <t>2 W9420ZTC127F6187</t>
  </si>
  <si>
    <t>2 W9428YT2568F3208</t>
  </si>
  <si>
    <t>2 W9428YT2568F8254</t>
  </si>
  <si>
    <t>2 W9429FT2593F1038</t>
  </si>
  <si>
    <t>2 M0220DT2473F7187</t>
  </si>
  <si>
    <t>2 M0223DT2605F1524</t>
  </si>
  <si>
    <t>2 M0223NT2552F4386</t>
  </si>
  <si>
    <t>2 M0223PT2552F4386</t>
  </si>
  <si>
    <t>2 M0228ATC133F7189</t>
  </si>
  <si>
    <t>2 M02D1BTC138F9000</t>
  </si>
  <si>
    <t>2 M1220FT2838F1590</t>
  </si>
  <si>
    <t>2 M9223UT2533F9000</t>
  </si>
  <si>
    <t>2 M9225DT2449F7181</t>
  </si>
  <si>
    <t>2 W0220BT2506F1477</t>
  </si>
  <si>
    <t>2 W0220GT2608F7115</t>
  </si>
  <si>
    <t>2 W0225DT2412F7115</t>
  </si>
  <si>
    <t>2 W6221XT2266F5131</t>
  </si>
  <si>
    <t>2 W8220CT2414F7164</t>
  </si>
  <si>
    <t>2 W8220NT2415F7164</t>
  </si>
  <si>
    <t>2 W8220TT2414F7162</t>
  </si>
  <si>
    <t>3 M0420CT2676F7176</t>
  </si>
  <si>
    <t>3 M0420ST2684F9006</t>
  </si>
  <si>
    <t>3 M0428DT2666F7176</t>
  </si>
  <si>
    <t>3 M8420JT2419F4386</t>
  </si>
  <si>
    <t>3 M8421DT2495F4386</t>
  </si>
  <si>
    <t>3 M8421ET2419F7175</t>
  </si>
  <si>
    <t>3 M84P0AT2422F9000</t>
  </si>
  <si>
    <t>3 M84P8CT2422F4300</t>
  </si>
  <si>
    <t>3 M9415AT2524F9066</t>
  </si>
  <si>
    <t>3 M9415BT2524F4002</t>
  </si>
  <si>
    <t>3 M9415BT2524F9066</t>
  </si>
  <si>
    <t>3 M9420CT2585F3211</t>
  </si>
  <si>
    <t>3 M9420RT2586F4386</t>
  </si>
  <si>
    <t>3 M9420RT2586F9000</t>
  </si>
  <si>
    <t>3 M9421CT2552F1445</t>
  </si>
  <si>
    <t>3 M9421FT2578F4386</t>
  </si>
  <si>
    <t>3 M9421FT2578F7175</t>
  </si>
  <si>
    <t>3 M9428ST2504F1445</t>
  </si>
  <si>
    <t>3 W0222ETC136F8264</t>
  </si>
  <si>
    <t>3 W0415AT2686F7176</t>
  </si>
  <si>
    <t>3 W0415GT2662F8277</t>
  </si>
  <si>
    <t>3 W0425ET2566F1571</t>
  </si>
  <si>
    <t>3 W0428TTF377F5217</t>
  </si>
  <si>
    <t>3 W0429DTF374F1574</t>
  </si>
  <si>
    <t>3 W8425TTC117F6176</t>
  </si>
  <si>
    <t>3 W9415AT2701F7176</t>
  </si>
  <si>
    <t>3 W9420LTC130F9075</t>
  </si>
  <si>
    <t>3 W9420MTF360F1477</t>
  </si>
  <si>
    <t>3 W9420MTF360F1516</t>
  </si>
  <si>
    <t>3 W9420NT2598F2025</t>
  </si>
  <si>
    <t>3 W9420ST2579F9000</t>
  </si>
  <si>
    <t>3 W9428YT2568F3208</t>
  </si>
  <si>
    <t>3 W9428YT2568F8254</t>
  </si>
  <si>
    <t>3 W9428YT2568F9000</t>
  </si>
  <si>
    <t>3 M0220DT2473F7187</t>
  </si>
  <si>
    <t>3 M0223AT2419F4386</t>
  </si>
  <si>
    <t>3 M02D1AT2696F9000</t>
  </si>
  <si>
    <t>3 M1220FT2838F1590</t>
  </si>
  <si>
    <t>3 M9225AT2449F7181</t>
  </si>
  <si>
    <t>3 W0220BT2506F1477</t>
  </si>
  <si>
    <t>3 W0220GT2608F7115</t>
  </si>
  <si>
    <t>3 W1223FT2435F9000</t>
  </si>
  <si>
    <t>3 W6221XT2266F5131</t>
  </si>
  <si>
    <t>3 W8220CT2414F7164</t>
  </si>
  <si>
    <t>3 W8220NT2415F7164</t>
  </si>
  <si>
    <t>3 W9220XT2447F4386</t>
  </si>
  <si>
    <t>4 M0420CT2676F4510</t>
  </si>
  <si>
    <t>4 M0420NT2678F4386</t>
  </si>
  <si>
    <t>4 M0428NT2711F3226</t>
  </si>
  <si>
    <t>4 M8421DT2495F4386</t>
  </si>
  <si>
    <t>4 M8428MT2504F4386</t>
  </si>
  <si>
    <t>4 M84P0AT2422F9000</t>
  </si>
  <si>
    <t>4 M84P0CT0351F4300</t>
  </si>
  <si>
    <t>4 M84P8CT2422F4300</t>
  </si>
  <si>
    <t>4 M9415BT2524F9066</t>
  </si>
  <si>
    <t>4 M9420FT2585F9000</t>
  </si>
  <si>
    <t>4 M9420GT2585F1479</t>
  </si>
  <si>
    <t>4 M9420RT2586F9000</t>
  </si>
  <si>
    <t>4 M9421CT2552F1445</t>
  </si>
  <si>
    <t>4 M9421CT2552F4386</t>
  </si>
  <si>
    <t>4 M9421FT2578F4386</t>
  </si>
  <si>
    <t>4 M9421FT2578F7175</t>
  </si>
  <si>
    <t>4 M9425DT2562F2098</t>
  </si>
  <si>
    <t>4 M9428ST2504F1445</t>
  </si>
  <si>
    <t>4 W0222ETC136F8264</t>
  </si>
  <si>
    <t>4 W0415GT2662F8277</t>
  </si>
  <si>
    <t>4 W0421AT2687F9000</t>
  </si>
  <si>
    <t>4 W0425ET2566F1571</t>
  </si>
  <si>
    <t>4 W0428TTF377F5217</t>
  </si>
  <si>
    <t>4 W0429DTF374F1574</t>
  </si>
  <si>
    <t>4 W8420ET2506F1479</t>
  </si>
  <si>
    <t>4 W8420ST2519F5173</t>
  </si>
  <si>
    <t>4 W9420LTC130F9075</t>
  </si>
  <si>
    <t>4 W9420MTF360F1477</t>
  </si>
  <si>
    <t>4 W9420MTF360F1516</t>
  </si>
  <si>
    <t>4 W9420NT2598F2025</t>
  </si>
  <si>
    <t>4 W9420TT2576F9000</t>
  </si>
  <si>
    <t>4 W9420WT2582F8246</t>
  </si>
  <si>
    <t>4 W9420ZTC127F4477</t>
  </si>
  <si>
    <t>4 W9420ZTC127F9013</t>
  </si>
  <si>
    <t>4 W9428YT2568F3208</t>
  </si>
  <si>
    <t>4 W9428YT2568F8254</t>
  </si>
  <si>
    <t>4 M0220DT2473F7187</t>
  </si>
  <si>
    <t>4 M0220FT2473F4386</t>
  </si>
  <si>
    <t>4 M0220HT2611F4454</t>
  </si>
  <si>
    <t>4 M0223NT2552F9000</t>
  </si>
  <si>
    <t>4 M0225DT2412F2102</t>
  </si>
  <si>
    <t>4 M1220FT2838F1590</t>
  </si>
  <si>
    <t>4 M9223WT2538F5153</t>
  </si>
  <si>
    <t>4 W0220BT2506F1477</t>
  </si>
  <si>
    <t>4 W0220GT2608F7115</t>
  </si>
  <si>
    <t>4 W0225BT2412F2104</t>
  </si>
  <si>
    <t>4 W6221XT2266F5131</t>
  </si>
  <si>
    <t>4 W8220CT2414F7164</t>
  </si>
  <si>
    <t>4 W8220NT2415F7164</t>
  </si>
  <si>
    <t>RRP</t>
  </si>
  <si>
    <t>RRP AM</t>
  </si>
  <si>
    <t xml:space="preserve">GEOX COATS for Men and Women </t>
  </si>
  <si>
    <t xml:space="preserve">Quantity: 3,499 units </t>
  </si>
  <si>
    <t>Down (breathable) jackets, sturdy raincoats, coats ..</t>
  </si>
  <si>
    <t xml:space="preserve">Take All Offer Only </t>
  </si>
  <si>
    <t xml:space="preserve">Total Retail Value: 755,005.50€ </t>
  </si>
  <si>
    <t xml:space="preserve">New merchandise in original packaging </t>
  </si>
  <si>
    <t xml:space="preserve">Number of References: 191 </t>
  </si>
  <si>
    <t xml:space="preserve">GEOX - A premium Italian Brand </t>
  </si>
  <si>
    <t xml:space="preserve">www.geox.com </t>
  </si>
  <si>
    <t xml:space="preserve">Average Retail Price: 216.00€ </t>
  </si>
  <si>
    <t>Exceptional CLEARANCE STOCK</t>
  </si>
  <si>
    <t xml:space="preserve">Average Selling Price per unit: 40.25€ </t>
  </si>
  <si>
    <t>EXW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</si>
</sst>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1"/>
      <color theme="1"/>
      <name val="Calibri"/>
    </font>
    <font>
      <sz val="11"/>
      <color theme="1"/>
      <name val="Calibri"/>
      <family val="2"/>
    </font>
    <font>
      <sz val="9"/>
      <color rgb="FF383838"/>
      <name val="Calibri"/>
      <family val="2"/>
      <scheme val="minor"/>
    </font>
    <font>
      <b/>
      <sz val="9"/>
      <color rgb="FF38383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3366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12"/>
      <color rgb="FF333333"/>
      <name val="ProximaNova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44" fontId="0" fillId="0" borderId="0" xfId="2" applyFont="1"/>
    <xf numFmtId="0" fontId="8" fillId="0" borderId="0" xfId="0" applyFont="1"/>
    <xf numFmtId="164" fontId="8" fillId="0" borderId="0" xfId="1" applyNumberFormat="1" applyFont="1"/>
    <xf numFmtId="44" fontId="8" fillId="0" borderId="0" xfId="2" applyFont="1"/>
    <xf numFmtId="0" fontId="8" fillId="3" borderId="0" xfId="0" applyFont="1" applyFill="1"/>
    <xf numFmtId="164" fontId="8" fillId="3" borderId="0" xfId="1" applyNumberFormat="1" applyFont="1" applyFill="1"/>
    <xf numFmtId="44" fontId="8" fillId="3" borderId="0" xfId="2" applyFont="1" applyFill="1"/>
    <xf numFmtId="0" fontId="8" fillId="2" borderId="0" xfId="0" applyFont="1" applyFill="1"/>
    <xf numFmtId="164" fontId="8" fillId="2" borderId="0" xfId="1" applyNumberFormat="1" applyFont="1" applyFill="1"/>
    <xf numFmtId="0" fontId="8" fillId="4" borderId="0" xfId="0" applyFont="1" applyFill="1"/>
    <xf numFmtId="164" fontId="8" fillId="4" borderId="0" xfId="1" applyNumberFormat="1" applyFont="1" applyFill="1"/>
    <xf numFmtId="44" fontId="8" fillId="4" borderId="0" xfId="2" applyFont="1" applyFill="1"/>
    <xf numFmtId="44" fontId="8" fillId="2" borderId="0" xfId="2" applyFont="1" applyFill="1"/>
    <xf numFmtId="0" fontId="9" fillId="0" borderId="2" xfId="0" applyFont="1" applyBorder="1"/>
    <xf numFmtId="164" fontId="9" fillId="0" borderId="3" xfId="1" applyNumberFormat="1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8" fillId="4" borderId="0" xfId="0" pivotButton="1" applyFont="1" applyFill="1"/>
    <xf numFmtId="164" fontId="8" fillId="4" borderId="0" xfId="1" pivotButton="1" applyNumberFormat="1" applyFont="1" applyFill="1"/>
    <xf numFmtId="44" fontId="8" fillId="4" borderId="0" xfId="2" pivotButton="1" applyFont="1" applyFill="1"/>
    <xf numFmtId="0" fontId="8" fillId="0" borderId="0" xfId="0" pivotButton="1" applyFont="1"/>
    <xf numFmtId="164" fontId="8" fillId="0" borderId="0" xfId="1" pivotButton="1" applyNumberFormat="1" applyFont="1"/>
    <xf numFmtId="44" fontId="8" fillId="0" borderId="0" xfId="2" pivotButton="1" applyFont="1"/>
    <xf numFmtId="0" fontId="0" fillId="5" borderId="0" xfId="0" applyFill="1"/>
    <xf numFmtId="164" fontId="7" fillId="5" borderId="0" xfId="1" applyNumberFormat="1" applyFont="1" applyFill="1" applyAlignment="1">
      <alignment horizontal="center"/>
    </xf>
    <xf numFmtId="0" fontId="4" fillId="5" borderId="0" xfId="0" applyFont="1" applyFill="1"/>
    <xf numFmtId="44" fontId="4" fillId="5" borderId="0" xfId="2" applyFont="1" applyFill="1" applyAlignment="1"/>
    <xf numFmtId="164" fontId="4" fillId="5" borderId="0" xfId="1" applyNumberFormat="1" applyFont="1" applyFill="1" applyAlignment="1"/>
    <xf numFmtId="10" fontId="4" fillId="5" borderId="0" xfId="3" applyNumberFormat="1" applyFont="1" applyFill="1" applyAlignment="1"/>
    <xf numFmtId="44" fontId="10" fillId="5" borderId="7" xfId="2" applyFont="1" applyFill="1" applyBorder="1" applyAlignment="1"/>
    <xf numFmtId="9" fontId="4" fillId="5" borderId="0" xfId="3" applyFont="1" applyFill="1" applyAlignment="1"/>
    <xf numFmtId="164" fontId="3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vertical="center"/>
    </xf>
    <xf numFmtId="44" fontId="4" fillId="5" borderId="1" xfId="2" applyFont="1" applyFill="1" applyBorder="1" applyAlignment="1">
      <alignment horizontal="left" vertical="center"/>
    </xf>
    <xf numFmtId="44" fontId="2" fillId="5" borderId="1" xfId="2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38" fontId="2" fillId="5" borderId="1" xfId="0" applyNumberFormat="1" applyFont="1" applyFill="1" applyBorder="1" applyAlignment="1">
      <alignment horizontal="right" vertical="center"/>
    </xf>
    <xf numFmtId="44" fontId="4" fillId="5" borderId="1" xfId="2" applyFont="1" applyFill="1" applyBorder="1" applyAlignment="1">
      <alignment horizontal="right" vertical="center"/>
    </xf>
    <xf numFmtId="164" fontId="3" fillId="6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44" fontId="5" fillId="6" borderId="1" xfId="2" applyFont="1" applyFill="1" applyBorder="1" applyAlignment="1">
      <alignment horizontal="left" vertical="center"/>
    </xf>
    <xf numFmtId="44" fontId="2" fillId="6" borderId="1" xfId="2" applyFont="1" applyFill="1" applyBorder="1" applyAlignment="1">
      <alignment horizontal="left" vertical="center"/>
    </xf>
    <xf numFmtId="164" fontId="3" fillId="6" borderId="1" xfId="1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0" fontId="1" fillId="5" borderId="0" xfId="0" applyFont="1" applyFill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1" fillId="5" borderId="0" xfId="0" applyFont="1" applyFill="1"/>
    <xf numFmtId="0" fontId="13" fillId="5" borderId="0" xfId="4" applyFill="1"/>
    <xf numFmtId="44" fontId="10" fillId="5" borderId="5" xfId="2" applyFont="1" applyFill="1" applyBorder="1" applyAlignment="1"/>
    <xf numFmtId="0" fontId="12" fillId="5" borderId="4" xfId="0" applyFont="1" applyFill="1" applyBorder="1"/>
    <xf numFmtId="0" fontId="0" fillId="5" borderId="10" xfId="0" applyFill="1" applyBorder="1"/>
    <xf numFmtId="0" fontId="0" fillId="5" borderId="5" xfId="0" applyFill="1" applyBorder="1"/>
    <xf numFmtId="0" fontId="1" fillId="5" borderId="8" xfId="0" applyFont="1" applyFill="1" applyBorder="1"/>
    <xf numFmtId="0" fontId="0" fillId="5" borderId="0" xfId="0" applyFill="1" applyBorder="1"/>
    <xf numFmtId="0" fontId="0" fillId="5" borderId="9" xfId="0" applyFill="1" applyBorder="1"/>
    <xf numFmtId="0" fontId="1" fillId="5" borderId="6" xfId="0" applyFont="1" applyFill="1" applyBorder="1"/>
    <xf numFmtId="0" fontId="0" fillId="5" borderId="11" xfId="0" applyFill="1" applyBorder="1"/>
    <xf numFmtId="0" fontId="0" fillId="5" borderId="7" xfId="0" applyFill="1" applyBorder="1"/>
    <xf numFmtId="0" fontId="14" fillId="5" borderId="8" xfId="0" applyFont="1" applyFill="1" applyBorder="1"/>
    <xf numFmtId="0" fontId="14" fillId="5" borderId="0" xfId="0" applyFont="1" applyFill="1" applyBorder="1"/>
    <xf numFmtId="0" fontId="11" fillId="5" borderId="0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.jpeg"/><Relationship Id="rId21" Type="http://schemas.openxmlformats.org/officeDocument/2006/relationships/image" Target="../media/image30.jpeg"/><Relationship Id="rId42" Type="http://schemas.openxmlformats.org/officeDocument/2006/relationships/image" Target="../media/image51.jpeg"/><Relationship Id="rId47" Type="http://schemas.openxmlformats.org/officeDocument/2006/relationships/image" Target="../media/image56.jpeg"/><Relationship Id="rId63" Type="http://schemas.openxmlformats.org/officeDocument/2006/relationships/image" Target="../media/image72.jpeg"/><Relationship Id="rId68" Type="http://schemas.openxmlformats.org/officeDocument/2006/relationships/image" Target="../media/image77.jpeg"/><Relationship Id="rId84" Type="http://schemas.openxmlformats.org/officeDocument/2006/relationships/image" Target="../media/image93.jpeg"/><Relationship Id="rId89" Type="http://schemas.openxmlformats.org/officeDocument/2006/relationships/image" Target="../media/image98.jpeg"/><Relationship Id="rId2" Type="http://schemas.openxmlformats.org/officeDocument/2006/relationships/image" Target="../media/image11.jpeg"/><Relationship Id="rId16" Type="http://schemas.openxmlformats.org/officeDocument/2006/relationships/image" Target="../media/image25.jpeg"/><Relationship Id="rId29" Type="http://schemas.openxmlformats.org/officeDocument/2006/relationships/image" Target="../media/image38.jpeg"/><Relationship Id="rId107" Type="http://schemas.openxmlformats.org/officeDocument/2006/relationships/image" Target="../media/image116.jpeg"/><Relationship Id="rId11" Type="http://schemas.openxmlformats.org/officeDocument/2006/relationships/image" Target="../media/image20.jpe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45" Type="http://schemas.openxmlformats.org/officeDocument/2006/relationships/image" Target="../media/image54.jpeg"/><Relationship Id="rId53" Type="http://schemas.openxmlformats.org/officeDocument/2006/relationships/image" Target="../media/image62.jpeg"/><Relationship Id="rId58" Type="http://schemas.openxmlformats.org/officeDocument/2006/relationships/image" Target="../media/image67.jpeg"/><Relationship Id="rId66" Type="http://schemas.openxmlformats.org/officeDocument/2006/relationships/image" Target="../media/image75.jpeg"/><Relationship Id="rId74" Type="http://schemas.openxmlformats.org/officeDocument/2006/relationships/image" Target="../media/image83.jpeg"/><Relationship Id="rId79" Type="http://schemas.openxmlformats.org/officeDocument/2006/relationships/image" Target="../media/image88.jpeg"/><Relationship Id="rId87" Type="http://schemas.openxmlformats.org/officeDocument/2006/relationships/image" Target="../media/image96.jpeg"/><Relationship Id="rId102" Type="http://schemas.openxmlformats.org/officeDocument/2006/relationships/image" Target="../media/image111.jpeg"/><Relationship Id="rId110" Type="http://schemas.openxmlformats.org/officeDocument/2006/relationships/image" Target="../media/image119.jpeg"/><Relationship Id="rId5" Type="http://schemas.openxmlformats.org/officeDocument/2006/relationships/image" Target="../media/image14.jpeg"/><Relationship Id="rId61" Type="http://schemas.openxmlformats.org/officeDocument/2006/relationships/image" Target="../media/image70.jpeg"/><Relationship Id="rId82" Type="http://schemas.openxmlformats.org/officeDocument/2006/relationships/image" Target="../media/image91.jpeg"/><Relationship Id="rId90" Type="http://schemas.openxmlformats.org/officeDocument/2006/relationships/image" Target="../media/image99.jpeg"/><Relationship Id="rId95" Type="http://schemas.openxmlformats.org/officeDocument/2006/relationships/image" Target="../media/image104.jpeg"/><Relationship Id="rId19" Type="http://schemas.openxmlformats.org/officeDocument/2006/relationships/image" Target="../media/image28.jpeg"/><Relationship Id="rId14" Type="http://schemas.openxmlformats.org/officeDocument/2006/relationships/image" Target="../media/image23.jpe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48" Type="http://schemas.openxmlformats.org/officeDocument/2006/relationships/image" Target="../media/image57.jpeg"/><Relationship Id="rId56" Type="http://schemas.openxmlformats.org/officeDocument/2006/relationships/image" Target="../media/image65.jpeg"/><Relationship Id="rId64" Type="http://schemas.openxmlformats.org/officeDocument/2006/relationships/image" Target="../media/image73.jpeg"/><Relationship Id="rId69" Type="http://schemas.openxmlformats.org/officeDocument/2006/relationships/image" Target="../media/image78.jpeg"/><Relationship Id="rId77" Type="http://schemas.openxmlformats.org/officeDocument/2006/relationships/image" Target="../media/image86.jpeg"/><Relationship Id="rId100" Type="http://schemas.openxmlformats.org/officeDocument/2006/relationships/image" Target="../media/image109.jpeg"/><Relationship Id="rId105" Type="http://schemas.openxmlformats.org/officeDocument/2006/relationships/image" Target="../media/image114.jpeg"/><Relationship Id="rId8" Type="http://schemas.openxmlformats.org/officeDocument/2006/relationships/image" Target="../media/image17.jpeg"/><Relationship Id="rId51" Type="http://schemas.openxmlformats.org/officeDocument/2006/relationships/image" Target="../media/image60.jpeg"/><Relationship Id="rId72" Type="http://schemas.openxmlformats.org/officeDocument/2006/relationships/image" Target="../media/image81.jpeg"/><Relationship Id="rId80" Type="http://schemas.openxmlformats.org/officeDocument/2006/relationships/image" Target="../media/image89.jpeg"/><Relationship Id="rId85" Type="http://schemas.openxmlformats.org/officeDocument/2006/relationships/image" Target="../media/image94.jpeg"/><Relationship Id="rId93" Type="http://schemas.openxmlformats.org/officeDocument/2006/relationships/image" Target="../media/image102.jpeg"/><Relationship Id="rId98" Type="http://schemas.openxmlformats.org/officeDocument/2006/relationships/image" Target="../media/image107.jpeg"/><Relationship Id="rId3" Type="http://schemas.openxmlformats.org/officeDocument/2006/relationships/image" Target="../media/image12.jpeg"/><Relationship Id="rId12" Type="http://schemas.openxmlformats.org/officeDocument/2006/relationships/image" Target="../media/image21.jpeg"/><Relationship Id="rId17" Type="http://schemas.openxmlformats.org/officeDocument/2006/relationships/image" Target="../media/image26.jpe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Relationship Id="rId46" Type="http://schemas.openxmlformats.org/officeDocument/2006/relationships/image" Target="../media/image55.jpeg"/><Relationship Id="rId59" Type="http://schemas.openxmlformats.org/officeDocument/2006/relationships/image" Target="../media/image68.jpeg"/><Relationship Id="rId67" Type="http://schemas.openxmlformats.org/officeDocument/2006/relationships/image" Target="../media/image76.jpeg"/><Relationship Id="rId103" Type="http://schemas.openxmlformats.org/officeDocument/2006/relationships/image" Target="../media/image112.jpeg"/><Relationship Id="rId108" Type="http://schemas.openxmlformats.org/officeDocument/2006/relationships/image" Target="../media/image117.jpeg"/><Relationship Id="rId20" Type="http://schemas.openxmlformats.org/officeDocument/2006/relationships/image" Target="../media/image29.jpeg"/><Relationship Id="rId41" Type="http://schemas.openxmlformats.org/officeDocument/2006/relationships/image" Target="../media/image50.jpeg"/><Relationship Id="rId54" Type="http://schemas.openxmlformats.org/officeDocument/2006/relationships/image" Target="../media/image63.jpeg"/><Relationship Id="rId62" Type="http://schemas.openxmlformats.org/officeDocument/2006/relationships/image" Target="../media/image71.jpeg"/><Relationship Id="rId70" Type="http://schemas.openxmlformats.org/officeDocument/2006/relationships/image" Target="../media/image79.jpeg"/><Relationship Id="rId75" Type="http://schemas.openxmlformats.org/officeDocument/2006/relationships/image" Target="../media/image84.jpeg"/><Relationship Id="rId83" Type="http://schemas.openxmlformats.org/officeDocument/2006/relationships/image" Target="../media/image92.jpeg"/><Relationship Id="rId88" Type="http://schemas.openxmlformats.org/officeDocument/2006/relationships/image" Target="../media/image97.jpeg"/><Relationship Id="rId91" Type="http://schemas.openxmlformats.org/officeDocument/2006/relationships/image" Target="../media/image100.jpeg"/><Relationship Id="rId96" Type="http://schemas.openxmlformats.org/officeDocument/2006/relationships/image" Target="../media/image105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49" Type="http://schemas.openxmlformats.org/officeDocument/2006/relationships/image" Target="../media/image58.jpeg"/><Relationship Id="rId57" Type="http://schemas.openxmlformats.org/officeDocument/2006/relationships/image" Target="../media/image66.jpeg"/><Relationship Id="rId106" Type="http://schemas.openxmlformats.org/officeDocument/2006/relationships/image" Target="../media/image115.jpeg"/><Relationship Id="rId10" Type="http://schemas.openxmlformats.org/officeDocument/2006/relationships/image" Target="../media/image19.jpe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52" Type="http://schemas.openxmlformats.org/officeDocument/2006/relationships/image" Target="../media/image61.jpeg"/><Relationship Id="rId60" Type="http://schemas.openxmlformats.org/officeDocument/2006/relationships/image" Target="../media/image69.jpeg"/><Relationship Id="rId65" Type="http://schemas.openxmlformats.org/officeDocument/2006/relationships/image" Target="../media/image74.jpeg"/><Relationship Id="rId73" Type="http://schemas.openxmlformats.org/officeDocument/2006/relationships/image" Target="../media/image82.jpeg"/><Relationship Id="rId78" Type="http://schemas.openxmlformats.org/officeDocument/2006/relationships/image" Target="../media/image87.jpeg"/><Relationship Id="rId81" Type="http://schemas.openxmlformats.org/officeDocument/2006/relationships/image" Target="../media/image90.jpeg"/><Relationship Id="rId86" Type="http://schemas.openxmlformats.org/officeDocument/2006/relationships/image" Target="../media/image95.jpeg"/><Relationship Id="rId94" Type="http://schemas.openxmlformats.org/officeDocument/2006/relationships/image" Target="../media/image103.jpeg"/><Relationship Id="rId99" Type="http://schemas.openxmlformats.org/officeDocument/2006/relationships/image" Target="../media/image108.jpeg"/><Relationship Id="rId101" Type="http://schemas.openxmlformats.org/officeDocument/2006/relationships/image" Target="../media/image110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3" Type="http://schemas.openxmlformats.org/officeDocument/2006/relationships/image" Target="../media/image22.jpeg"/><Relationship Id="rId18" Type="http://schemas.openxmlformats.org/officeDocument/2006/relationships/image" Target="../media/image27.jpeg"/><Relationship Id="rId39" Type="http://schemas.openxmlformats.org/officeDocument/2006/relationships/image" Target="../media/image48.jpeg"/><Relationship Id="rId109" Type="http://schemas.openxmlformats.org/officeDocument/2006/relationships/image" Target="../media/image118.jpeg"/><Relationship Id="rId34" Type="http://schemas.openxmlformats.org/officeDocument/2006/relationships/image" Target="../media/image43.jpeg"/><Relationship Id="rId50" Type="http://schemas.openxmlformats.org/officeDocument/2006/relationships/image" Target="../media/image59.jpeg"/><Relationship Id="rId55" Type="http://schemas.openxmlformats.org/officeDocument/2006/relationships/image" Target="../media/image64.jpeg"/><Relationship Id="rId76" Type="http://schemas.openxmlformats.org/officeDocument/2006/relationships/image" Target="../media/image85.jpeg"/><Relationship Id="rId97" Type="http://schemas.openxmlformats.org/officeDocument/2006/relationships/image" Target="../media/image106.jpeg"/><Relationship Id="rId104" Type="http://schemas.openxmlformats.org/officeDocument/2006/relationships/image" Target="../media/image113.jpeg"/><Relationship Id="rId7" Type="http://schemas.openxmlformats.org/officeDocument/2006/relationships/image" Target="../media/image16.jpeg"/><Relationship Id="rId71" Type="http://schemas.openxmlformats.org/officeDocument/2006/relationships/image" Target="../media/image80.jpeg"/><Relationship Id="rId92" Type="http://schemas.openxmlformats.org/officeDocument/2006/relationships/image" Target="../media/image1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3</xdr:row>
      <xdr:rowOff>85725</xdr:rowOff>
    </xdr:from>
    <xdr:to>
      <xdr:col>3</xdr:col>
      <xdr:colOff>552449</xdr:colOff>
      <xdr:row>9</xdr:row>
      <xdr:rowOff>105371</xdr:rowOff>
    </xdr:to>
    <xdr:pic>
      <xdr:nvPicPr>
        <xdr:cNvPr id="2" name="Image 1" descr="Geox logo et symbole, sens, histoire, PNG, marque">
          <a:extLst>
            <a:ext uri="{FF2B5EF4-FFF2-40B4-BE49-F238E27FC236}">
              <a16:creationId xmlns:a16="http://schemas.microsoft.com/office/drawing/2014/main" xmlns="" id="{5098ADFB-DD0D-431E-86E7-A5C6C65E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657225"/>
          <a:ext cx="2066925" cy="116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</xdr:colOff>
      <xdr:row>28</xdr:row>
      <xdr:rowOff>95250</xdr:rowOff>
    </xdr:from>
    <xdr:to>
      <xdr:col>12</xdr:col>
      <xdr:colOff>466725</xdr:colOff>
      <xdr:row>50</xdr:row>
      <xdr:rowOff>76200</xdr:rowOff>
    </xdr:to>
    <xdr:pic>
      <xdr:nvPicPr>
        <xdr:cNvPr id="6" name="Image 5" descr="Down Jackets for Women, Lightweight Puffer Jackets | Geox">
          <a:extLst>
            <a:ext uri="{FF2B5EF4-FFF2-40B4-BE49-F238E27FC236}">
              <a16:creationId xmlns:a16="http://schemas.microsoft.com/office/drawing/2014/main" xmlns="" id="{F503AC0A-7B99-93E4-EE9B-9F787EBF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238750"/>
          <a:ext cx="4171950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447674</xdr:colOff>
      <xdr:row>28</xdr:row>
      <xdr:rowOff>95249</xdr:rowOff>
    </xdr:from>
    <xdr:to>
      <xdr:col>17</xdr:col>
      <xdr:colOff>295275</xdr:colOff>
      <xdr:row>50</xdr:row>
      <xdr:rowOff>66675</xdr:rowOff>
    </xdr:to>
    <xdr:pic>
      <xdr:nvPicPr>
        <xdr:cNvPr id="7" name="Image 6" descr="Geox® GENZIANA Woman: Mahogany Rose Jacket | Geox®">
          <a:extLst>
            <a:ext uri="{FF2B5EF4-FFF2-40B4-BE49-F238E27FC236}">
              <a16:creationId xmlns:a16="http://schemas.microsoft.com/office/drawing/2014/main" xmlns="" id="{0588641C-84D4-1554-EF87-D3D25A0C7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4" y="5238749"/>
          <a:ext cx="3657601" cy="416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126206</xdr:colOff>
      <xdr:row>50</xdr:row>
      <xdr:rowOff>38100</xdr:rowOff>
    </xdr:from>
    <xdr:to>
      <xdr:col>10</xdr:col>
      <xdr:colOff>726282</xdr:colOff>
      <xdr:row>69</xdr:row>
      <xdr:rowOff>61914</xdr:rowOff>
    </xdr:to>
    <xdr:pic>
      <xdr:nvPicPr>
        <xdr:cNvPr id="10" name="Image 9" descr="Geox KENNET Man: Boots | Geox ® FW 19/20">
          <a:extLst>
            <a:ext uri="{FF2B5EF4-FFF2-40B4-BE49-F238E27FC236}">
              <a16:creationId xmlns:a16="http://schemas.microsoft.com/office/drawing/2014/main" xmlns="" id="{F76C5553-6587-6CAB-F39B-FA071DA1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8206" y="9610725"/>
          <a:ext cx="3648076" cy="365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481013</xdr:colOff>
      <xdr:row>50</xdr:row>
      <xdr:rowOff>111919</xdr:rowOff>
    </xdr:from>
    <xdr:to>
      <xdr:col>6</xdr:col>
      <xdr:colOff>166688</xdr:colOff>
      <xdr:row>68</xdr:row>
      <xdr:rowOff>173832</xdr:rowOff>
    </xdr:to>
    <xdr:pic>
      <xdr:nvPicPr>
        <xdr:cNvPr id="11" name="Image 10" descr="Geox® CLINTFORD Man: Midnight blue Jacket | Geox® Amphibiox">
          <a:extLst>
            <a:ext uri="{FF2B5EF4-FFF2-40B4-BE49-F238E27FC236}">
              <a16:creationId xmlns:a16="http://schemas.microsoft.com/office/drawing/2014/main" xmlns="" id="{2B44AE39-E923-9FC8-FCFA-2768BB64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3" y="9684544"/>
          <a:ext cx="3495675" cy="3502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244576</xdr:colOff>
      <xdr:row>28</xdr:row>
      <xdr:rowOff>76200</xdr:rowOff>
    </xdr:from>
    <xdr:to>
      <xdr:col>22</xdr:col>
      <xdr:colOff>164477</xdr:colOff>
      <xdr:row>53</xdr:row>
      <xdr:rowOff>154781</xdr:rowOff>
    </xdr:to>
    <xdr:pic>
      <xdr:nvPicPr>
        <xdr:cNvPr id="12" name="Image 11" descr="Geox Men's M Clintford Rain Jacket : Amazon.co.uk: Clothing">
          <a:extLst>
            <a:ext uri="{FF2B5EF4-FFF2-40B4-BE49-F238E27FC236}">
              <a16:creationId xmlns:a16="http://schemas.microsoft.com/office/drawing/2014/main" xmlns="" id="{5D080454-2D58-650B-3761-BD4EEDFE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576" y="5219700"/>
          <a:ext cx="3729901" cy="484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28</xdr:row>
      <xdr:rowOff>104775</xdr:rowOff>
    </xdr:from>
    <xdr:to>
      <xdr:col>7</xdr:col>
      <xdr:colOff>123825</xdr:colOff>
      <xdr:row>50</xdr:row>
      <xdr:rowOff>114300</xdr:rowOff>
    </xdr:to>
    <xdr:pic>
      <xdr:nvPicPr>
        <xdr:cNvPr id="16" name="Image 15" descr="RENNY MAN">
          <a:extLst>
            <a:ext uri="{FF2B5EF4-FFF2-40B4-BE49-F238E27FC236}">
              <a16:creationId xmlns:a16="http://schemas.microsoft.com/office/drawing/2014/main" xmlns="" id="{4D8BC1E3-9A05-D906-ED19-8C001481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5248275"/>
          <a:ext cx="42005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80962</xdr:colOff>
      <xdr:row>49</xdr:row>
      <xdr:rowOff>142874</xdr:rowOff>
    </xdr:from>
    <xdr:to>
      <xdr:col>17</xdr:col>
      <xdr:colOff>252411</xdr:colOff>
      <xdr:row>71</xdr:row>
      <xdr:rowOff>128587</xdr:rowOff>
    </xdr:to>
    <xdr:pic>
      <xdr:nvPicPr>
        <xdr:cNvPr id="3" name="Image 2" descr="DOWN JACKETS WOMAN EC_Q100142_10 - Dark cloudy grey">
          <a:extLst>
            <a:ext uri="{FF2B5EF4-FFF2-40B4-BE49-F238E27FC236}">
              <a16:creationId xmlns:a16="http://schemas.microsoft.com/office/drawing/2014/main" xmlns="" id="{4997AD3B-C9FC-9FAF-B3F6-37757839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462962" y="9524999"/>
          <a:ext cx="4743449" cy="4188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257175</xdr:colOff>
      <xdr:row>48</xdr:row>
      <xdr:rowOff>173831</xdr:rowOff>
    </xdr:from>
    <xdr:to>
      <xdr:col>23</xdr:col>
      <xdr:colOff>38100</xdr:colOff>
      <xdr:row>71</xdr:row>
      <xdr:rowOff>135731</xdr:rowOff>
    </xdr:to>
    <xdr:pic>
      <xdr:nvPicPr>
        <xdr:cNvPr id="8" name="Image 7" descr="Men's Breathable Clothing, Jackets &amp; Outerwear | Geox">
          <a:extLst>
            <a:ext uri="{FF2B5EF4-FFF2-40B4-BE49-F238E27FC236}">
              <a16:creationId xmlns:a16="http://schemas.microsoft.com/office/drawing/2014/main" xmlns="" id="{B5D92EB0-5B45-BB3F-A31A-537229F6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9365456"/>
          <a:ext cx="4352925" cy="435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171450</xdr:colOff>
      <xdr:row>32</xdr:row>
      <xdr:rowOff>111125</xdr:rowOff>
    </xdr:from>
    <xdr:ext cx="329603" cy="348083"/>
    <xdr:pic>
      <xdr:nvPicPr>
        <xdr:cNvPr id="2" name="image21.jpeg" descr="image21.jpeg">
          <a:extLst>
            <a:ext uri="{FF2B5EF4-FFF2-40B4-BE49-F238E27FC236}">
              <a16:creationId xmlns:a16="http://schemas.microsoft.com/office/drawing/2014/main" xmlns="" id="{B45A9571-80D8-41AC-AFBD-90604DBAE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1025525"/>
          <a:ext cx="329603" cy="348083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78</xdr:row>
      <xdr:rowOff>82550</xdr:rowOff>
    </xdr:from>
    <xdr:ext cx="329603" cy="344860"/>
    <xdr:pic>
      <xdr:nvPicPr>
        <xdr:cNvPr id="3" name="image22.jpeg" descr="image22.jpeg">
          <a:extLst>
            <a:ext uri="{FF2B5EF4-FFF2-40B4-BE49-F238E27FC236}">
              <a16:creationId xmlns:a16="http://schemas.microsoft.com/office/drawing/2014/main" xmlns="" id="{3022685E-0AD0-4157-9C1A-AB6A5D98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450" y="1577975"/>
          <a:ext cx="329603" cy="344860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127</xdr:row>
      <xdr:rowOff>57150</xdr:rowOff>
    </xdr:from>
    <xdr:ext cx="329603" cy="454206"/>
    <xdr:pic>
      <xdr:nvPicPr>
        <xdr:cNvPr id="4" name="image28.jpeg" descr="image28.jpeg">
          <a:extLst>
            <a:ext uri="{FF2B5EF4-FFF2-40B4-BE49-F238E27FC236}">
              <a16:creationId xmlns:a16="http://schemas.microsoft.com/office/drawing/2014/main" xmlns="" id="{8264A6E6-FF91-4CC4-9622-498038CA5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21336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173</xdr:row>
      <xdr:rowOff>63500</xdr:rowOff>
    </xdr:from>
    <xdr:ext cx="329603" cy="454206"/>
    <xdr:pic>
      <xdr:nvPicPr>
        <xdr:cNvPr id="5" name="image41.jpeg" descr="image41.jpeg">
          <a:extLst>
            <a:ext uri="{FF2B5EF4-FFF2-40B4-BE49-F238E27FC236}">
              <a16:creationId xmlns:a16="http://schemas.microsoft.com/office/drawing/2014/main" xmlns="" id="{0110CA3A-FF95-490D-97D2-0A0A12C9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8075" y="27209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33</xdr:row>
      <xdr:rowOff>63500</xdr:rowOff>
    </xdr:from>
    <xdr:ext cx="329603" cy="454206"/>
    <xdr:pic>
      <xdr:nvPicPr>
        <xdr:cNvPr id="6" name="image42.jpeg" descr="image42.jpeg">
          <a:extLst>
            <a:ext uri="{FF2B5EF4-FFF2-40B4-BE49-F238E27FC236}">
              <a16:creationId xmlns:a16="http://schemas.microsoft.com/office/drawing/2014/main" xmlns="" id="{FFEA1EB9-C858-4E47-95EA-1681233F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0" y="33020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174</xdr:row>
      <xdr:rowOff>63500</xdr:rowOff>
    </xdr:from>
    <xdr:ext cx="329603" cy="454206"/>
    <xdr:pic>
      <xdr:nvPicPr>
        <xdr:cNvPr id="7" name="image43.jpeg" descr="image43.jpeg">
          <a:extLst>
            <a:ext uri="{FF2B5EF4-FFF2-40B4-BE49-F238E27FC236}">
              <a16:creationId xmlns:a16="http://schemas.microsoft.com/office/drawing/2014/main" xmlns="" id="{D2374734-BFFA-4484-8FC5-DB783F20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7125" y="38830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161925</xdr:colOff>
      <xdr:row>9</xdr:row>
      <xdr:rowOff>34925</xdr:rowOff>
    </xdr:from>
    <xdr:ext cx="329603" cy="454206"/>
    <xdr:pic>
      <xdr:nvPicPr>
        <xdr:cNvPr id="8" name="image48.jpeg" descr="image48.jpeg">
          <a:extLst>
            <a:ext uri="{FF2B5EF4-FFF2-40B4-BE49-F238E27FC236}">
              <a16:creationId xmlns:a16="http://schemas.microsoft.com/office/drawing/2014/main" xmlns="" id="{AE3DE459-E830-41D0-9C0D-24A073F3C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9500" y="44354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59</xdr:row>
      <xdr:rowOff>53975</xdr:rowOff>
    </xdr:from>
    <xdr:ext cx="329603" cy="454206"/>
    <xdr:pic>
      <xdr:nvPicPr>
        <xdr:cNvPr id="9" name="image50.jpeg" descr="image50.jpeg">
          <a:extLst>
            <a:ext uri="{FF2B5EF4-FFF2-40B4-BE49-F238E27FC236}">
              <a16:creationId xmlns:a16="http://schemas.microsoft.com/office/drawing/2014/main" xmlns="" id="{58D5DC79-51BE-491F-B767-31763451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9975" y="73596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108</xdr:row>
      <xdr:rowOff>44450</xdr:rowOff>
    </xdr:from>
    <xdr:ext cx="329603" cy="454206"/>
    <xdr:pic>
      <xdr:nvPicPr>
        <xdr:cNvPr id="10" name="image52.jpeg" descr="image52.jpeg">
          <a:extLst>
            <a:ext uri="{FF2B5EF4-FFF2-40B4-BE49-F238E27FC236}">
              <a16:creationId xmlns:a16="http://schemas.microsoft.com/office/drawing/2014/main" xmlns="" id="{36CF1F76-A72A-45F5-9179-E1C9F954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0925" y="7931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153</xdr:row>
      <xdr:rowOff>34925</xdr:rowOff>
    </xdr:from>
    <xdr:ext cx="329603" cy="454206"/>
    <xdr:pic>
      <xdr:nvPicPr>
        <xdr:cNvPr id="11" name="image54.jpeg" descr="image54.jpeg">
          <a:extLst>
            <a:ext uri="{FF2B5EF4-FFF2-40B4-BE49-F238E27FC236}">
              <a16:creationId xmlns:a16="http://schemas.microsoft.com/office/drawing/2014/main" xmlns="" id="{8BA8976A-ECAF-4EBE-A3EB-57334252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00925" y="85026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228600</xdr:colOff>
      <xdr:row>58</xdr:row>
      <xdr:rowOff>82550</xdr:rowOff>
    </xdr:from>
    <xdr:ext cx="329603" cy="454206"/>
    <xdr:pic>
      <xdr:nvPicPr>
        <xdr:cNvPr id="12" name="image58.jpeg" descr="image58.jpeg">
          <a:extLst>
            <a:ext uri="{FF2B5EF4-FFF2-40B4-BE49-F238E27FC236}">
              <a16:creationId xmlns:a16="http://schemas.microsoft.com/office/drawing/2014/main" xmlns="" id="{A099C010-0A2A-4E29-BBF4-ADEEFDD1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96175" y="97123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106</xdr:row>
      <xdr:rowOff>44450</xdr:rowOff>
    </xdr:from>
    <xdr:ext cx="329603" cy="454206"/>
    <xdr:pic>
      <xdr:nvPicPr>
        <xdr:cNvPr id="13" name="image59.jpeg" descr="image59.jpeg">
          <a:extLst>
            <a:ext uri="{FF2B5EF4-FFF2-40B4-BE49-F238E27FC236}">
              <a16:creationId xmlns:a16="http://schemas.microsoft.com/office/drawing/2014/main" xmlns="" id="{9737629B-29AE-47B7-85F8-B2D6DE4A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00925" y="102552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155</xdr:row>
      <xdr:rowOff>63500</xdr:rowOff>
    </xdr:from>
    <xdr:ext cx="329603" cy="400484"/>
    <xdr:pic>
      <xdr:nvPicPr>
        <xdr:cNvPr id="14" name="image61.jpeg" descr="image61.jpeg">
          <a:extLst>
            <a:ext uri="{FF2B5EF4-FFF2-40B4-BE49-F238E27FC236}">
              <a16:creationId xmlns:a16="http://schemas.microsoft.com/office/drawing/2014/main" xmlns="" id="{D81CA1C8-634E-4C8E-96E1-75C208CB7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72350" y="10855325"/>
          <a:ext cx="329603" cy="400484"/>
        </a:xfrm>
        <a:prstGeom prst="rect">
          <a:avLst/>
        </a:prstGeom>
      </xdr:spPr>
    </xdr:pic>
    <xdr:clientData/>
  </xdr:oneCellAnchor>
  <xdr:oneCellAnchor>
    <xdr:from>
      <xdr:col>9</xdr:col>
      <xdr:colOff>161925</xdr:colOff>
      <xdr:row>14</xdr:row>
      <xdr:rowOff>111125</xdr:rowOff>
    </xdr:from>
    <xdr:ext cx="329603" cy="372451"/>
    <xdr:pic>
      <xdr:nvPicPr>
        <xdr:cNvPr id="15" name="image62.jpeg" descr="image62.jpeg">
          <a:extLst>
            <a:ext uri="{FF2B5EF4-FFF2-40B4-BE49-F238E27FC236}">
              <a16:creationId xmlns:a16="http://schemas.microsoft.com/office/drawing/2014/main" xmlns="" id="{E70F9DA7-58AC-4A2E-8788-BADB7F9F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29500" y="11483975"/>
          <a:ext cx="329603" cy="372451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62</xdr:row>
      <xdr:rowOff>73025</xdr:rowOff>
    </xdr:from>
    <xdr:ext cx="329603" cy="335539"/>
    <xdr:pic>
      <xdr:nvPicPr>
        <xdr:cNvPr id="16" name="image63.jpeg" descr="image63.jpeg">
          <a:extLst>
            <a:ext uri="{FF2B5EF4-FFF2-40B4-BE49-F238E27FC236}">
              <a16:creationId xmlns:a16="http://schemas.microsoft.com/office/drawing/2014/main" xmlns="" id="{8E424B94-B1D4-4B04-A760-066F0183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10450" y="12026900"/>
          <a:ext cx="329603" cy="335539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12</xdr:row>
      <xdr:rowOff>63500</xdr:rowOff>
    </xdr:from>
    <xdr:ext cx="329603" cy="409284"/>
    <xdr:pic>
      <xdr:nvPicPr>
        <xdr:cNvPr id="17" name="image64.jpeg" descr="image64.jpeg">
          <a:extLst>
            <a:ext uri="{FF2B5EF4-FFF2-40B4-BE49-F238E27FC236}">
              <a16:creationId xmlns:a16="http://schemas.microsoft.com/office/drawing/2014/main" xmlns="" id="{F2137977-2F9A-4E89-A3F3-685E63E2F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00925" y="12598400"/>
          <a:ext cx="329603" cy="409284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64</xdr:row>
      <xdr:rowOff>82550</xdr:rowOff>
    </xdr:from>
    <xdr:ext cx="329603" cy="448734"/>
    <xdr:pic>
      <xdr:nvPicPr>
        <xdr:cNvPr id="18" name="image65.jpeg" descr="image65.jpeg">
          <a:extLst>
            <a:ext uri="{FF2B5EF4-FFF2-40B4-BE49-F238E27FC236}">
              <a16:creationId xmlns:a16="http://schemas.microsoft.com/office/drawing/2014/main" xmlns="" id="{9E276C42-4C26-4CD4-B457-4F8198C8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2825" y="13198475"/>
          <a:ext cx="329603" cy="448734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110</xdr:row>
      <xdr:rowOff>82550</xdr:rowOff>
    </xdr:from>
    <xdr:ext cx="329603" cy="335539"/>
    <xdr:pic>
      <xdr:nvPicPr>
        <xdr:cNvPr id="19" name="image66.jpeg" descr="image66.jpeg">
          <a:extLst>
            <a:ext uri="{FF2B5EF4-FFF2-40B4-BE49-F238E27FC236}">
              <a16:creationId xmlns:a16="http://schemas.microsoft.com/office/drawing/2014/main" xmlns="" id="{E6D94F8D-1AF8-4725-ACFA-E84D5929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2350" y="14941550"/>
          <a:ext cx="329603" cy="335539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109</xdr:row>
      <xdr:rowOff>44450</xdr:rowOff>
    </xdr:from>
    <xdr:ext cx="329603" cy="409284"/>
    <xdr:pic>
      <xdr:nvPicPr>
        <xdr:cNvPr id="20" name="image67.jpeg" descr="image67.jpeg">
          <a:extLst>
            <a:ext uri="{FF2B5EF4-FFF2-40B4-BE49-F238E27FC236}">
              <a16:creationId xmlns:a16="http://schemas.microsoft.com/office/drawing/2014/main" xmlns="" id="{EB753A6E-2FDB-439B-8774-5A8151B3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10450" y="17227550"/>
          <a:ext cx="329603" cy="409284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128</xdr:row>
      <xdr:rowOff>82550</xdr:rowOff>
    </xdr:from>
    <xdr:ext cx="329603" cy="454206"/>
    <xdr:pic>
      <xdr:nvPicPr>
        <xdr:cNvPr id="21" name="image100.jpeg" descr="image100.jpeg">
          <a:extLst>
            <a:ext uri="{FF2B5EF4-FFF2-40B4-BE49-F238E27FC236}">
              <a16:creationId xmlns:a16="http://schemas.microsoft.com/office/drawing/2014/main" xmlns="" id="{C5A6C60B-D0E2-4F39-AD22-7E2E7902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39025" y="18427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129</xdr:row>
      <xdr:rowOff>73025</xdr:rowOff>
    </xdr:from>
    <xdr:ext cx="329603" cy="454206"/>
    <xdr:pic>
      <xdr:nvPicPr>
        <xdr:cNvPr id="22" name="image104.jpeg" descr="image104.jpeg">
          <a:extLst>
            <a:ext uri="{FF2B5EF4-FFF2-40B4-BE49-F238E27FC236}">
              <a16:creationId xmlns:a16="http://schemas.microsoft.com/office/drawing/2014/main" xmlns="" id="{D448F81F-FC03-4E4B-BE0B-342A2E0A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10450" y="201612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180</xdr:row>
      <xdr:rowOff>53975</xdr:rowOff>
    </xdr:from>
    <xdr:ext cx="329603" cy="454206"/>
    <xdr:pic>
      <xdr:nvPicPr>
        <xdr:cNvPr id="23" name="image106.jpeg" descr="image106.jpeg">
          <a:extLst>
            <a:ext uri="{FF2B5EF4-FFF2-40B4-BE49-F238E27FC236}">
              <a16:creationId xmlns:a16="http://schemas.microsoft.com/office/drawing/2014/main" xmlns="" id="{3C15EF06-CC7F-44E3-A61F-F77472B0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48550" y="213042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38</xdr:row>
      <xdr:rowOff>73025</xdr:rowOff>
    </xdr:from>
    <xdr:ext cx="329603" cy="454206"/>
    <xdr:pic>
      <xdr:nvPicPr>
        <xdr:cNvPr id="24" name="image107.jpeg" descr="image107.jpeg">
          <a:extLst>
            <a:ext uri="{FF2B5EF4-FFF2-40B4-BE49-F238E27FC236}">
              <a16:creationId xmlns:a16="http://schemas.microsoft.com/office/drawing/2014/main" xmlns="" id="{842125F8-90D6-44F4-81AC-0CB6A07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439025" y="219043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86</xdr:row>
      <xdr:rowOff>92075</xdr:rowOff>
    </xdr:from>
    <xdr:ext cx="329603" cy="454206"/>
    <xdr:pic>
      <xdr:nvPicPr>
        <xdr:cNvPr id="25" name="image108.jpeg" descr="image108.jpeg">
          <a:extLst>
            <a:ext uri="{FF2B5EF4-FFF2-40B4-BE49-F238E27FC236}">
              <a16:creationId xmlns:a16="http://schemas.microsoft.com/office/drawing/2014/main" xmlns="" id="{CF7BCD58-8380-44A6-BCA3-A2CC0C6F1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48550" y="225044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161925</xdr:colOff>
      <xdr:row>136</xdr:row>
      <xdr:rowOff>34925</xdr:rowOff>
    </xdr:from>
    <xdr:ext cx="329603" cy="454206"/>
    <xdr:pic>
      <xdr:nvPicPr>
        <xdr:cNvPr id="26" name="image111.jpeg" descr="image111.jpeg">
          <a:extLst>
            <a:ext uri="{FF2B5EF4-FFF2-40B4-BE49-F238E27FC236}">
              <a16:creationId xmlns:a16="http://schemas.microsoft.com/office/drawing/2014/main" xmlns="" id="{A628FF14-722B-4253-92AD-9C76E85E6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29500" y="23028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184</xdr:row>
      <xdr:rowOff>73025</xdr:rowOff>
    </xdr:from>
    <xdr:ext cx="329603" cy="454206"/>
    <xdr:pic>
      <xdr:nvPicPr>
        <xdr:cNvPr id="27" name="image113.jpeg" descr="image113.jpeg">
          <a:extLst>
            <a:ext uri="{FF2B5EF4-FFF2-40B4-BE49-F238E27FC236}">
              <a16:creationId xmlns:a16="http://schemas.microsoft.com/office/drawing/2014/main" xmlns="" id="{739F5F3B-E4F0-4573-8C53-461AED6A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00925" y="277145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181</xdr:row>
      <xdr:rowOff>82550</xdr:rowOff>
    </xdr:from>
    <xdr:ext cx="329603" cy="454206"/>
    <xdr:pic>
      <xdr:nvPicPr>
        <xdr:cNvPr id="28" name="image114.jpeg" descr="image114.jpeg">
          <a:extLst>
            <a:ext uri="{FF2B5EF4-FFF2-40B4-BE49-F238E27FC236}">
              <a16:creationId xmlns:a16="http://schemas.microsoft.com/office/drawing/2014/main" xmlns="" id="{38E6A756-A856-4E11-BBFD-3D46E33E1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91400" y="283051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182</xdr:row>
      <xdr:rowOff>73025</xdr:rowOff>
    </xdr:from>
    <xdr:ext cx="329603" cy="454206"/>
    <xdr:pic>
      <xdr:nvPicPr>
        <xdr:cNvPr id="29" name="image115.jpeg" descr="image115.jpeg">
          <a:extLst>
            <a:ext uri="{FF2B5EF4-FFF2-40B4-BE49-F238E27FC236}">
              <a16:creationId xmlns:a16="http://schemas.microsoft.com/office/drawing/2014/main" xmlns="" id="{46ABBBF3-5AC3-472D-97D5-0A6C86BCB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10450" y="288766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83</xdr:row>
      <xdr:rowOff>53975</xdr:rowOff>
    </xdr:from>
    <xdr:ext cx="329603" cy="454206"/>
    <xdr:pic>
      <xdr:nvPicPr>
        <xdr:cNvPr id="30" name="image116.jpeg" descr="image116.jpeg">
          <a:extLst>
            <a:ext uri="{FF2B5EF4-FFF2-40B4-BE49-F238E27FC236}">
              <a16:creationId xmlns:a16="http://schemas.microsoft.com/office/drawing/2014/main" xmlns="" id="{689FD928-AA60-4509-9C40-36CEE2FF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410450" y="294386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133</xdr:row>
      <xdr:rowOff>44450</xdr:rowOff>
    </xdr:from>
    <xdr:ext cx="329603" cy="454206"/>
    <xdr:pic>
      <xdr:nvPicPr>
        <xdr:cNvPr id="31" name="image117.jpeg" descr="image117.jpeg">
          <a:extLst>
            <a:ext uri="{FF2B5EF4-FFF2-40B4-BE49-F238E27FC236}">
              <a16:creationId xmlns:a16="http://schemas.microsoft.com/office/drawing/2014/main" xmlns="" id="{F6A1B0EA-2758-4A5D-9266-A11916B6F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81875" y="30010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179</xdr:row>
      <xdr:rowOff>6350</xdr:rowOff>
    </xdr:from>
    <xdr:ext cx="329603" cy="454206"/>
    <xdr:pic>
      <xdr:nvPicPr>
        <xdr:cNvPr id="32" name="image118.jpeg" descr="image118.jpeg">
          <a:extLst>
            <a:ext uri="{FF2B5EF4-FFF2-40B4-BE49-F238E27FC236}">
              <a16:creationId xmlns:a16="http://schemas.microsoft.com/office/drawing/2014/main" xmlns="" id="{F3A97FE5-D50D-4277-BA43-82220A3D6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00925" y="305530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176</xdr:row>
      <xdr:rowOff>44450</xdr:rowOff>
    </xdr:from>
    <xdr:ext cx="329603" cy="454206"/>
    <xdr:pic>
      <xdr:nvPicPr>
        <xdr:cNvPr id="33" name="image119.jpeg" descr="image119.jpeg">
          <a:extLst>
            <a:ext uri="{FF2B5EF4-FFF2-40B4-BE49-F238E27FC236}">
              <a16:creationId xmlns:a16="http://schemas.microsoft.com/office/drawing/2014/main" xmlns="" id="{3A0DB58E-9E1E-43E2-B347-604412B8C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19975" y="329152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131</xdr:row>
      <xdr:rowOff>34925</xdr:rowOff>
    </xdr:from>
    <xdr:ext cx="329603" cy="454206"/>
    <xdr:pic>
      <xdr:nvPicPr>
        <xdr:cNvPr id="34" name="image120.jpeg" descr="image120.jpeg">
          <a:extLst>
            <a:ext uri="{FF2B5EF4-FFF2-40B4-BE49-F238E27FC236}">
              <a16:creationId xmlns:a16="http://schemas.microsoft.com/office/drawing/2014/main" xmlns="" id="{BB605BA4-1C03-483C-9F4C-63383DA9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00925" y="346487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178</xdr:row>
      <xdr:rowOff>34925</xdr:rowOff>
    </xdr:from>
    <xdr:ext cx="329603" cy="454206"/>
    <xdr:pic>
      <xdr:nvPicPr>
        <xdr:cNvPr id="35" name="image121.jpeg" descr="image121.jpeg">
          <a:extLst>
            <a:ext uri="{FF2B5EF4-FFF2-40B4-BE49-F238E27FC236}">
              <a16:creationId xmlns:a16="http://schemas.microsoft.com/office/drawing/2014/main" xmlns="" id="{4BF9BBB8-BA7E-4AE0-AEF2-D496D31D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00925" y="375539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112</xdr:row>
      <xdr:rowOff>44450</xdr:rowOff>
    </xdr:from>
    <xdr:ext cx="329603" cy="454206"/>
    <xdr:pic>
      <xdr:nvPicPr>
        <xdr:cNvPr id="36" name="image122.jpeg" descr="image122.jpeg">
          <a:extLst>
            <a:ext uri="{FF2B5EF4-FFF2-40B4-BE49-F238E27FC236}">
              <a16:creationId xmlns:a16="http://schemas.microsoft.com/office/drawing/2014/main" xmlns="" id="{7C6AA222-A74F-418E-8208-F074D7706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81875" y="381444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111</xdr:row>
      <xdr:rowOff>53975</xdr:rowOff>
    </xdr:from>
    <xdr:ext cx="329603" cy="454206"/>
    <xdr:pic>
      <xdr:nvPicPr>
        <xdr:cNvPr id="37" name="image123.jpeg" descr="image123.jpeg">
          <a:extLst>
            <a:ext uri="{FF2B5EF4-FFF2-40B4-BE49-F238E27FC236}">
              <a16:creationId xmlns:a16="http://schemas.microsoft.com/office/drawing/2014/main" xmlns="" id="{A3DB34F5-B594-4766-95AE-1561C192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91400" y="387350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113</xdr:row>
      <xdr:rowOff>63500</xdr:rowOff>
    </xdr:from>
    <xdr:ext cx="329603" cy="454206"/>
    <xdr:pic>
      <xdr:nvPicPr>
        <xdr:cNvPr id="38" name="image124.jpeg" descr="image124.jpeg">
          <a:extLst>
            <a:ext uri="{FF2B5EF4-FFF2-40B4-BE49-F238E27FC236}">
              <a16:creationId xmlns:a16="http://schemas.microsoft.com/office/drawing/2014/main" xmlns="" id="{3A36D56A-9B84-4902-BF44-6A861277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391400" y="404876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165</xdr:row>
      <xdr:rowOff>53975</xdr:rowOff>
    </xdr:from>
    <xdr:ext cx="329603" cy="454206"/>
    <xdr:pic>
      <xdr:nvPicPr>
        <xdr:cNvPr id="39" name="image126.jpeg" descr="image126.jpeg">
          <a:extLst>
            <a:ext uri="{FF2B5EF4-FFF2-40B4-BE49-F238E27FC236}">
              <a16:creationId xmlns:a16="http://schemas.microsoft.com/office/drawing/2014/main" xmlns="" id="{DCCCA613-479A-4B9B-A7BA-B378EC286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419975" y="41059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165</xdr:row>
      <xdr:rowOff>577850</xdr:rowOff>
    </xdr:from>
    <xdr:ext cx="329603" cy="454206"/>
    <xdr:pic>
      <xdr:nvPicPr>
        <xdr:cNvPr id="40" name="image128.jpeg" descr="image128.jpeg">
          <a:extLst>
            <a:ext uri="{FF2B5EF4-FFF2-40B4-BE49-F238E27FC236}">
              <a16:creationId xmlns:a16="http://schemas.microsoft.com/office/drawing/2014/main" xmlns="" id="{0589955B-3D89-4BEF-A3F8-4D72FD11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410450" y="415829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120</xdr:row>
      <xdr:rowOff>34925</xdr:rowOff>
    </xdr:from>
    <xdr:ext cx="329603" cy="454206"/>
    <xdr:pic>
      <xdr:nvPicPr>
        <xdr:cNvPr id="41" name="image129.jpeg" descr="image129.jpeg">
          <a:extLst>
            <a:ext uri="{FF2B5EF4-FFF2-40B4-BE49-F238E27FC236}">
              <a16:creationId xmlns:a16="http://schemas.microsoft.com/office/drawing/2014/main" xmlns="" id="{CC4B9018-E327-4D1E-8962-5E4CC20E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0925" y="43364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162</xdr:row>
      <xdr:rowOff>53975</xdr:rowOff>
    </xdr:from>
    <xdr:ext cx="329603" cy="454206"/>
    <xdr:pic>
      <xdr:nvPicPr>
        <xdr:cNvPr id="42" name="image131.jpeg" descr="image131.jpeg">
          <a:extLst>
            <a:ext uri="{FF2B5EF4-FFF2-40B4-BE49-F238E27FC236}">
              <a16:creationId xmlns:a16="http://schemas.microsoft.com/office/drawing/2014/main" xmlns="" id="{5FD02A56-A836-439E-BC82-F264C8443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353300" y="445452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69</xdr:row>
      <xdr:rowOff>44450</xdr:rowOff>
    </xdr:from>
    <xdr:ext cx="329603" cy="454206"/>
    <xdr:pic>
      <xdr:nvPicPr>
        <xdr:cNvPr id="43" name="image132.jpeg" descr="image132.jpeg">
          <a:extLst>
            <a:ext uri="{FF2B5EF4-FFF2-40B4-BE49-F238E27FC236}">
              <a16:creationId xmlns:a16="http://schemas.microsoft.com/office/drawing/2014/main" xmlns="" id="{D31F4788-18E5-4ED2-912B-DBC44122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91400" y="456977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23</xdr:row>
      <xdr:rowOff>53975</xdr:rowOff>
    </xdr:from>
    <xdr:ext cx="329603" cy="454206"/>
    <xdr:pic>
      <xdr:nvPicPr>
        <xdr:cNvPr id="44" name="image133.jpeg" descr="image133.jpeg">
          <a:extLst>
            <a:ext uri="{FF2B5EF4-FFF2-40B4-BE49-F238E27FC236}">
              <a16:creationId xmlns:a16="http://schemas.microsoft.com/office/drawing/2014/main" xmlns="" id="{71E62487-54BB-47E4-AC21-AF3E52CD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419975" y="474503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118</xdr:row>
      <xdr:rowOff>44450</xdr:rowOff>
    </xdr:from>
    <xdr:ext cx="329603" cy="454206"/>
    <xdr:pic>
      <xdr:nvPicPr>
        <xdr:cNvPr id="45" name="image135.jpeg" descr="image135.jpeg">
          <a:extLst>
            <a:ext uri="{FF2B5EF4-FFF2-40B4-BE49-F238E27FC236}">
              <a16:creationId xmlns:a16="http://schemas.microsoft.com/office/drawing/2014/main" xmlns="" id="{4468D615-E33A-4CC6-82EE-3D0BF17A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91400" y="491839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164</xdr:row>
      <xdr:rowOff>63500</xdr:rowOff>
    </xdr:from>
    <xdr:ext cx="329603" cy="454206"/>
    <xdr:pic>
      <xdr:nvPicPr>
        <xdr:cNvPr id="46" name="image136.jpeg" descr="image136.jpeg">
          <a:extLst>
            <a:ext uri="{FF2B5EF4-FFF2-40B4-BE49-F238E27FC236}">
              <a16:creationId xmlns:a16="http://schemas.microsoft.com/office/drawing/2014/main" xmlns="" id="{4976DDEA-A729-42FE-B0D5-C76512DA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400925" y="52108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68</xdr:row>
      <xdr:rowOff>53975</xdr:rowOff>
    </xdr:from>
    <xdr:ext cx="329603" cy="454206"/>
    <xdr:pic>
      <xdr:nvPicPr>
        <xdr:cNvPr id="47" name="image137.jpeg" descr="image137.jpeg">
          <a:extLst>
            <a:ext uri="{FF2B5EF4-FFF2-40B4-BE49-F238E27FC236}">
              <a16:creationId xmlns:a16="http://schemas.microsoft.com/office/drawing/2014/main" xmlns="" id="{F27DC58F-3DDC-4F34-B558-7CB04938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91400" y="526796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66</xdr:row>
      <xdr:rowOff>25400</xdr:rowOff>
    </xdr:from>
    <xdr:ext cx="329603" cy="454206"/>
    <xdr:pic>
      <xdr:nvPicPr>
        <xdr:cNvPr id="48" name="image139.jpeg" descr="image139.jpeg">
          <a:extLst>
            <a:ext uri="{FF2B5EF4-FFF2-40B4-BE49-F238E27FC236}">
              <a16:creationId xmlns:a16="http://schemas.microsoft.com/office/drawing/2014/main" xmlns="" id="{9A28C0D6-90D3-4AE8-8ED6-8207B8B9F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62825" y="532320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115</xdr:row>
      <xdr:rowOff>6350</xdr:rowOff>
    </xdr:from>
    <xdr:ext cx="329603" cy="454206"/>
    <xdr:pic>
      <xdr:nvPicPr>
        <xdr:cNvPr id="49" name="image140.jpeg" descr="image140.jpeg">
          <a:extLst>
            <a:ext uri="{FF2B5EF4-FFF2-40B4-BE49-F238E27FC236}">
              <a16:creationId xmlns:a16="http://schemas.microsoft.com/office/drawing/2014/main" xmlns="" id="{E466D5DD-1581-4A95-9C89-DB99C06F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391400" y="537940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116</xdr:row>
      <xdr:rowOff>53975</xdr:rowOff>
    </xdr:from>
    <xdr:ext cx="329603" cy="454206"/>
    <xdr:pic>
      <xdr:nvPicPr>
        <xdr:cNvPr id="50" name="image141.jpeg" descr="image141.jpeg">
          <a:extLst>
            <a:ext uri="{FF2B5EF4-FFF2-40B4-BE49-F238E27FC236}">
              <a16:creationId xmlns:a16="http://schemas.microsoft.com/office/drawing/2014/main" xmlns="" id="{A5276FBA-7075-4856-96BA-6C8A36CC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55584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114</xdr:row>
      <xdr:rowOff>53975</xdr:rowOff>
    </xdr:from>
    <xdr:ext cx="329603" cy="454206"/>
    <xdr:pic>
      <xdr:nvPicPr>
        <xdr:cNvPr id="51" name="image143.jpeg" descr="image143.jpeg">
          <a:extLst>
            <a:ext uri="{FF2B5EF4-FFF2-40B4-BE49-F238E27FC236}">
              <a16:creationId xmlns:a16="http://schemas.microsoft.com/office/drawing/2014/main" xmlns="" id="{791B1BDA-5CA5-4AE7-B784-447F4D2E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00925" y="567467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158</xdr:row>
      <xdr:rowOff>44450</xdr:rowOff>
    </xdr:from>
    <xdr:ext cx="329603" cy="454206"/>
    <xdr:pic>
      <xdr:nvPicPr>
        <xdr:cNvPr id="52" name="image144.jpeg" descr="image144.jpeg">
          <a:extLst>
            <a:ext uri="{FF2B5EF4-FFF2-40B4-BE49-F238E27FC236}">
              <a16:creationId xmlns:a16="http://schemas.microsoft.com/office/drawing/2014/main" xmlns="" id="{016264D6-3DFA-40A8-810D-678AC85A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381875" y="57318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17</xdr:row>
      <xdr:rowOff>44450</xdr:rowOff>
    </xdr:from>
    <xdr:ext cx="329603" cy="454206"/>
    <xdr:pic>
      <xdr:nvPicPr>
        <xdr:cNvPr id="53" name="image145.jpeg" descr="image145.jpeg">
          <a:extLst>
            <a:ext uri="{FF2B5EF4-FFF2-40B4-BE49-F238E27FC236}">
              <a16:creationId xmlns:a16="http://schemas.microsoft.com/office/drawing/2014/main" xmlns="" id="{092D1C35-9CC4-43B9-B06A-D5365AC9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72350" y="578993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159</xdr:row>
      <xdr:rowOff>34925</xdr:rowOff>
    </xdr:from>
    <xdr:ext cx="329603" cy="454206"/>
    <xdr:pic>
      <xdr:nvPicPr>
        <xdr:cNvPr id="54" name="image146.jpeg" descr="image146.jpeg">
          <a:extLst>
            <a:ext uri="{FF2B5EF4-FFF2-40B4-BE49-F238E27FC236}">
              <a16:creationId xmlns:a16="http://schemas.microsoft.com/office/drawing/2014/main" xmlns="" id="{C7C39611-541A-41B8-A76B-3FD4CCE6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43775" y="584708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16</xdr:row>
      <xdr:rowOff>53975</xdr:rowOff>
    </xdr:from>
    <xdr:ext cx="329603" cy="454206"/>
    <xdr:pic>
      <xdr:nvPicPr>
        <xdr:cNvPr id="55" name="image147.jpeg" descr="image147.jpeg">
          <a:extLst>
            <a:ext uri="{FF2B5EF4-FFF2-40B4-BE49-F238E27FC236}">
              <a16:creationId xmlns:a16="http://schemas.microsoft.com/office/drawing/2014/main" xmlns="" id="{8A8CF56F-F409-4117-8617-4ECD6D6B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334250" y="59070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26</xdr:row>
      <xdr:rowOff>34925</xdr:rowOff>
    </xdr:from>
    <xdr:ext cx="329603" cy="454206"/>
    <xdr:pic>
      <xdr:nvPicPr>
        <xdr:cNvPr id="56" name="image170.jpeg" descr="image170.jpeg">
          <a:extLst>
            <a:ext uri="{FF2B5EF4-FFF2-40B4-BE49-F238E27FC236}">
              <a16:creationId xmlns:a16="http://schemas.microsoft.com/office/drawing/2014/main" xmlns="" id="{1148337D-4DC7-4ACB-A1D2-3B1829E5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62825" y="596328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75</xdr:row>
      <xdr:rowOff>53975</xdr:rowOff>
    </xdr:from>
    <xdr:ext cx="329603" cy="454206"/>
    <xdr:pic>
      <xdr:nvPicPr>
        <xdr:cNvPr id="57" name="image173.jpeg" descr="image173.jpeg">
          <a:extLst>
            <a:ext uri="{FF2B5EF4-FFF2-40B4-BE49-F238E27FC236}">
              <a16:creationId xmlns:a16="http://schemas.microsoft.com/office/drawing/2014/main" xmlns="" id="{8C49B4F3-7FFF-4BC7-8178-27772455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381875" y="602329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123</xdr:row>
      <xdr:rowOff>53975</xdr:rowOff>
    </xdr:from>
    <xdr:ext cx="329603" cy="454206"/>
    <xdr:pic>
      <xdr:nvPicPr>
        <xdr:cNvPr id="58" name="image174.jpeg" descr="image174.jpeg">
          <a:extLst>
            <a:ext uri="{FF2B5EF4-FFF2-40B4-BE49-F238E27FC236}">
              <a16:creationId xmlns:a16="http://schemas.microsoft.com/office/drawing/2014/main" xmlns="" id="{8CD09CFA-C013-4A71-8E0D-2BBD58EBA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19975" y="619760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122</xdr:row>
      <xdr:rowOff>63500</xdr:rowOff>
    </xdr:from>
    <xdr:ext cx="329603" cy="454206"/>
    <xdr:pic>
      <xdr:nvPicPr>
        <xdr:cNvPr id="59" name="image178.jpeg" descr="image178.jpeg">
          <a:extLst>
            <a:ext uri="{FF2B5EF4-FFF2-40B4-BE49-F238E27FC236}">
              <a16:creationId xmlns:a16="http://schemas.microsoft.com/office/drawing/2014/main" xmlns="" id="{7411CE33-20C1-4312-9419-9C2AC60D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419975" y="631475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124</xdr:row>
      <xdr:rowOff>44450</xdr:rowOff>
    </xdr:from>
    <xdr:ext cx="329603" cy="454206"/>
    <xdr:pic>
      <xdr:nvPicPr>
        <xdr:cNvPr id="60" name="image179.jpeg" descr="image179.jpeg">
          <a:extLst>
            <a:ext uri="{FF2B5EF4-FFF2-40B4-BE49-F238E27FC236}">
              <a16:creationId xmlns:a16="http://schemas.microsoft.com/office/drawing/2014/main" xmlns="" id="{DFF98D12-3674-4288-A965-5CA26ECD1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381875" y="642905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171</xdr:row>
      <xdr:rowOff>44450</xdr:rowOff>
    </xdr:from>
    <xdr:ext cx="329603" cy="454206"/>
    <xdr:pic>
      <xdr:nvPicPr>
        <xdr:cNvPr id="61" name="image183.jpeg" descr="image183.jpeg">
          <a:extLst>
            <a:ext uri="{FF2B5EF4-FFF2-40B4-BE49-F238E27FC236}">
              <a16:creationId xmlns:a16="http://schemas.microsoft.com/office/drawing/2014/main" xmlns="" id="{0BDCEFA1-471B-474A-BCEF-EF4E4FDE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372350" y="67195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169</xdr:row>
      <xdr:rowOff>44450</xdr:rowOff>
    </xdr:from>
    <xdr:ext cx="329603" cy="454206"/>
    <xdr:pic>
      <xdr:nvPicPr>
        <xdr:cNvPr id="62" name="image184.jpeg" descr="image184.jpeg">
          <a:extLst>
            <a:ext uri="{FF2B5EF4-FFF2-40B4-BE49-F238E27FC236}">
              <a16:creationId xmlns:a16="http://schemas.microsoft.com/office/drawing/2014/main" xmlns="" id="{64345C6D-70EA-41CB-8579-CECD0A648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353300" y="67776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28</xdr:row>
      <xdr:rowOff>101600</xdr:rowOff>
    </xdr:from>
    <xdr:ext cx="329603" cy="454206"/>
    <xdr:pic>
      <xdr:nvPicPr>
        <xdr:cNvPr id="63" name="image187.jpeg" descr="image187.jpeg">
          <a:extLst>
            <a:ext uri="{FF2B5EF4-FFF2-40B4-BE49-F238E27FC236}">
              <a16:creationId xmlns:a16="http://schemas.microsoft.com/office/drawing/2014/main" xmlns="" id="{5509E35A-0D7E-43A0-93BD-239DA7CE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391400" y="684149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126</xdr:row>
      <xdr:rowOff>34925</xdr:rowOff>
    </xdr:from>
    <xdr:ext cx="329603" cy="454206"/>
    <xdr:pic>
      <xdr:nvPicPr>
        <xdr:cNvPr id="64" name="image189.jpeg" descr="image189.jpeg">
          <a:extLst>
            <a:ext uri="{FF2B5EF4-FFF2-40B4-BE49-F238E27FC236}">
              <a16:creationId xmlns:a16="http://schemas.microsoft.com/office/drawing/2014/main" xmlns="" id="{8F666746-1CC1-4580-A0ED-C8D4D466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324725" y="700913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8</xdr:row>
      <xdr:rowOff>34925</xdr:rowOff>
    </xdr:from>
    <xdr:ext cx="329603" cy="454206"/>
    <xdr:pic>
      <xdr:nvPicPr>
        <xdr:cNvPr id="65" name="image191.jpeg" descr="image191.jpeg">
          <a:extLst>
            <a:ext uri="{FF2B5EF4-FFF2-40B4-BE49-F238E27FC236}">
              <a16:creationId xmlns:a16="http://schemas.microsoft.com/office/drawing/2014/main" xmlns="" id="{B38426D0-79ED-40A6-BE93-7EB66E52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353300" y="735774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104</xdr:row>
      <xdr:rowOff>25400</xdr:rowOff>
    </xdr:from>
    <xdr:ext cx="329603" cy="454206"/>
    <xdr:pic>
      <xdr:nvPicPr>
        <xdr:cNvPr id="66" name="image192.jpeg" descr="image192.jpeg">
          <a:extLst>
            <a:ext uri="{FF2B5EF4-FFF2-40B4-BE49-F238E27FC236}">
              <a16:creationId xmlns:a16="http://schemas.microsoft.com/office/drawing/2014/main" xmlns="" id="{430675C8-5B0B-47B8-80CB-D93DD00D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343775" y="741489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151</xdr:row>
      <xdr:rowOff>53975</xdr:rowOff>
    </xdr:from>
    <xdr:ext cx="329603" cy="454206"/>
    <xdr:pic>
      <xdr:nvPicPr>
        <xdr:cNvPr id="67" name="image193.jpeg" descr="image193.jpeg">
          <a:extLst>
            <a:ext uri="{FF2B5EF4-FFF2-40B4-BE49-F238E27FC236}">
              <a16:creationId xmlns:a16="http://schemas.microsoft.com/office/drawing/2014/main" xmlns="" id="{67DBE575-4BB0-43B7-A51A-BCE81D074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324725" y="747585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7</xdr:row>
      <xdr:rowOff>63500</xdr:rowOff>
    </xdr:from>
    <xdr:ext cx="329603" cy="454206"/>
    <xdr:pic>
      <xdr:nvPicPr>
        <xdr:cNvPr id="68" name="image195.jpeg" descr="image195.jpeg">
          <a:extLst>
            <a:ext uri="{FF2B5EF4-FFF2-40B4-BE49-F238E27FC236}">
              <a16:creationId xmlns:a16="http://schemas.microsoft.com/office/drawing/2014/main" xmlns="" id="{477ED169-E6A6-45F0-8103-17F6979F1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315200" y="75349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56</xdr:row>
      <xdr:rowOff>101600</xdr:rowOff>
    </xdr:from>
    <xdr:ext cx="329603" cy="454206"/>
    <xdr:pic>
      <xdr:nvPicPr>
        <xdr:cNvPr id="69" name="image196.jpeg" descr="image196.jpeg">
          <a:extLst>
            <a:ext uri="{FF2B5EF4-FFF2-40B4-BE49-F238E27FC236}">
              <a16:creationId xmlns:a16="http://schemas.microsoft.com/office/drawing/2014/main" xmlns="" id="{52DBCD3A-2DD3-4458-A416-95C130E2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343775" y="759682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105</xdr:row>
      <xdr:rowOff>25400</xdr:rowOff>
    </xdr:from>
    <xdr:ext cx="329603" cy="454206"/>
    <xdr:pic>
      <xdr:nvPicPr>
        <xdr:cNvPr id="70" name="image198.jpeg" descr="image198.jpeg">
          <a:extLst>
            <a:ext uri="{FF2B5EF4-FFF2-40B4-BE49-F238E27FC236}">
              <a16:creationId xmlns:a16="http://schemas.microsoft.com/office/drawing/2014/main" xmlns="" id="{61E75962-41B5-47EC-8C7F-F8A66A626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324725" y="764730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150</xdr:row>
      <xdr:rowOff>63500</xdr:rowOff>
    </xdr:from>
    <xdr:ext cx="329603" cy="454206"/>
    <xdr:pic>
      <xdr:nvPicPr>
        <xdr:cNvPr id="71" name="image199.jpeg" descr="image199.jpeg">
          <a:extLst>
            <a:ext uri="{FF2B5EF4-FFF2-40B4-BE49-F238E27FC236}">
              <a16:creationId xmlns:a16="http://schemas.microsoft.com/office/drawing/2014/main" xmlns="" id="{3D2A4D6E-39AD-4170-9894-8D8A6278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324725" y="770921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6</xdr:row>
      <xdr:rowOff>15875</xdr:rowOff>
    </xdr:from>
    <xdr:ext cx="329603" cy="454206"/>
    <xdr:pic>
      <xdr:nvPicPr>
        <xdr:cNvPr id="72" name="image200.jpeg" descr="image200.jpeg">
          <a:extLst>
            <a:ext uri="{FF2B5EF4-FFF2-40B4-BE49-F238E27FC236}">
              <a16:creationId xmlns:a16="http://schemas.microsoft.com/office/drawing/2014/main" xmlns="" id="{690E279E-01C9-447A-A648-5244F4D6F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334250" y="776255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38100</xdr:colOff>
      <xdr:row>55</xdr:row>
      <xdr:rowOff>53975</xdr:rowOff>
    </xdr:from>
    <xdr:ext cx="329603" cy="454206"/>
    <xdr:pic>
      <xdr:nvPicPr>
        <xdr:cNvPr id="73" name="image201.jpeg" descr="image201.jpeg">
          <a:extLst>
            <a:ext uri="{FF2B5EF4-FFF2-40B4-BE49-F238E27FC236}">
              <a16:creationId xmlns:a16="http://schemas.microsoft.com/office/drawing/2014/main" xmlns="" id="{078AC1E9-6F50-4959-A326-40387136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305675" y="78244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57</xdr:row>
      <xdr:rowOff>44450</xdr:rowOff>
    </xdr:from>
    <xdr:ext cx="329603" cy="454206"/>
    <xdr:pic>
      <xdr:nvPicPr>
        <xdr:cNvPr id="74" name="image203.jpeg" descr="image203.jpeg">
          <a:extLst>
            <a:ext uri="{FF2B5EF4-FFF2-40B4-BE49-F238E27FC236}">
              <a16:creationId xmlns:a16="http://schemas.microsoft.com/office/drawing/2014/main" xmlns="" id="{40ED87AE-43AD-40C5-84AD-F7385B1EE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334250" y="78816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38100</xdr:colOff>
      <xdr:row>103</xdr:row>
      <xdr:rowOff>101600</xdr:rowOff>
    </xdr:from>
    <xdr:ext cx="329603" cy="454206"/>
    <xdr:pic>
      <xdr:nvPicPr>
        <xdr:cNvPr id="75" name="image206.jpeg" descr="image206.jpeg">
          <a:extLst>
            <a:ext uri="{FF2B5EF4-FFF2-40B4-BE49-F238E27FC236}">
              <a16:creationId xmlns:a16="http://schemas.microsoft.com/office/drawing/2014/main" xmlns="" id="{F3F0DDA2-532E-4CC3-82EE-3FC73764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305675" y="794543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149</xdr:row>
      <xdr:rowOff>15875</xdr:rowOff>
    </xdr:from>
    <xdr:ext cx="329603" cy="454206"/>
    <xdr:pic>
      <xdr:nvPicPr>
        <xdr:cNvPr id="76" name="image207.jpeg" descr="image207.jpeg">
          <a:extLst>
            <a:ext uri="{FF2B5EF4-FFF2-40B4-BE49-F238E27FC236}">
              <a16:creationId xmlns:a16="http://schemas.microsoft.com/office/drawing/2014/main" xmlns="" id="{A89C878A-E1F0-40FD-B506-01EA962FB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362825" y="799496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54</xdr:row>
      <xdr:rowOff>82550</xdr:rowOff>
    </xdr:from>
    <xdr:ext cx="329603" cy="454206"/>
    <xdr:pic>
      <xdr:nvPicPr>
        <xdr:cNvPr id="77" name="image28.jpeg" descr="image28.jpeg">
          <a:extLst>
            <a:ext uri="{FF2B5EF4-FFF2-40B4-BE49-F238E27FC236}">
              <a16:creationId xmlns:a16="http://schemas.microsoft.com/office/drawing/2014/main" xmlns="" id="{4D0DB0FC-98D4-4276-BC80-9532F1064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3775" y="829214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102</xdr:row>
      <xdr:rowOff>63500</xdr:rowOff>
    </xdr:from>
    <xdr:ext cx="329603" cy="454206"/>
    <xdr:pic>
      <xdr:nvPicPr>
        <xdr:cNvPr id="78" name="image29.jpeg" descr="image29.jpeg">
          <a:extLst>
            <a:ext uri="{FF2B5EF4-FFF2-40B4-BE49-F238E27FC236}">
              <a16:creationId xmlns:a16="http://schemas.microsoft.com/office/drawing/2014/main" xmlns="" id="{217AB98D-A508-4682-80AD-2E0B14BA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324725" y="834834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46</xdr:row>
      <xdr:rowOff>73025</xdr:rowOff>
    </xdr:from>
    <xdr:ext cx="329603" cy="454206"/>
    <xdr:pic>
      <xdr:nvPicPr>
        <xdr:cNvPr id="79" name="image33.jpeg" descr="image33.jpeg">
          <a:extLst>
            <a:ext uri="{FF2B5EF4-FFF2-40B4-BE49-F238E27FC236}">
              <a16:creationId xmlns:a16="http://schemas.microsoft.com/office/drawing/2014/main" xmlns="" id="{547DA40E-31BC-4321-9D44-C9A079FE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343775" y="88722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148</xdr:row>
      <xdr:rowOff>53975</xdr:rowOff>
    </xdr:from>
    <xdr:ext cx="329603" cy="454206"/>
    <xdr:pic>
      <xdr:nvPicPr>
        <xdr:cNvPr id="80" name="image73.jpeg" descr="image73.jpeg">
          <a:extLst>
            <a:ext uri="{FF2B5EF4-FFF2-40B4-BE49-F238E27FC236}">
              <a16:creationId xmlns:a16="http://schemas.microsoft.com/office/drawing/2014/main" xmlns="" id="{0749E1EE-5B29-4330-92EE-A39BD77F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343775" y="892841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95</xdr:row>
      <xdr:rowOff>53975</xdr:rowOff>
    </xdr:from>
    <xdr:ext cx="329603" cy="454206"/>
    <xdr:pic>
      <xdr:nvPicPr>
        <xdr:cNvPr id="81" name="image82.jpeg" descr="image82.jpeg">
          <a:extLst>
            <a:ext uri="{FF2B5EF4-FFF2-40B4-BE49-F238E27FC236}">
              <a16:creationId xmlns:a16="http://schemas.microsoft.com/office/drawing/2014/main" xmlns="" id="{E386EBE4-1131-4C5D-A820-767D7E44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372350" y="89865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141</xdr:row>
      <xdr:rowOff>44450</xdr:rowOff>
    </xdr:from>
    <xdr:ext cx="329603" cy="454206"/>
    <xdr:pic>
      <xdr:nvPicPr>
        <xdr:cNvPr id="82" name="image83.jpeg" descr="image83.jpeg">
          <a:extLst>
            <a:ext uri="{FF2B5EF4-FFF2-40B4-BE49-F238E27FC236}">
              <a16:creationId xmlns:a16="http://schemas.microsoft.com/office/drawing/2014/main" xmlns="" id="{14AC5B13-B027-4166-95C7-999231513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353300" y="90436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191</xdr:row>
      <xdr:rowOff>44450</xdr:rowOff>
    </xdr:from>
    <xdr:ext cx="329603" cy="454206"/>
    <xdr:pic>
      <xdr:nvPicPr>
        <xdr:cNvPr id="83" name="image86.jpeg" descr="image86.jpeg">
          <a:extLst>
            <a:ext uri="{FF2B5EF4-FFF2-40B4-BE49-F238E27FC236}">
              <a16:creationId xmlns:a16="http://schemas.microsoft.com/office/drawing/2014/main" xmlns="" id="{A08E341D-8A20-495E-9ECB-3CD00FAA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315200" y="91017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47</xdr:row>
      <xdr:rowOff>53975</xdr:rowOff>
    </xdr:from>
    <xdr:ext cx="329603" cy="454206"/>
    <xdr:pic>
      <xdr:nvPicPr>
        <xdr:cNvPr id="84" name="image87.jpeg" descr="image87.jpeg">
          <a:extLst>
            <a:ext uri="{FF2B5EF4-FFF2-40B4-BE49-F238E27FC236}">
              <a16:creationId xmlns:a16="http://schemas.microsoft.com/office/drawing/2014/main" xmlns="" id="{11AEF079-E7DA-428A-98B4-69C555AF5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372350" y="91608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94</xdr:row>
      <xdr:rowOff>53975</xdr:rowOff>
    </xdr:from>
    <xdr:ext cx="329603" cy="454206"/>
    <xdr:pic>
      <xdr:nvPicPr>
        <xdr:cNvPr id="85" name="image98.jpeg" descr="image98.jpeg">
          <a:extLst>
            <a:ext uri="{FF2B5EF4-FFF2-40B4-BE49-F238E27FC236}">
              <a16:creationId xmlns:a16="http://schemas.microsoft.com/office/drawing/2014/main" xmlns="" id="{1C14BF03-AFCA-4113-9C4B-3E5471787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372350" y="921893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138</xdr:row>
      <xdr:rowOff>34925</xdr:rowOff>
    </xdr:from>
    <xdr:ext cx="329603" cy="454206"/>
    <xdr:pic>
      <xdr:nvPicPr>
        <xdr:cNvPr id="86" name="image156.jpeg" descr="image156.jpeg">
          <a:extLst>
            <a:ext uri="{FF2B5EF4-FFF2-40B4-BE49-F238E27FC236}">
              <a16:creationId xmlns:a16="http://schemas.microsoft.com/office/drawing/2014/main" xmlns="" id="{49322683-F4CA-490A-BFCD-930A1E1C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372350" y="92751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187</xdr:row>
      <xdr:rowOff>53975</xdr:rowOff>
    </xdr:from>
    <xdr:ext cx="329603" cy="454206"/>
    <xdr:pic>
      <xdr:nvPicPr>
        <xdr:cNvPr id="87" name="image157.jpeg" descr="image157.jpeg">
          <a:extLst>
            <a:ext uri="{FF2B5EF4-FFF2-40B4-BE49-F238E27FC236}">
              <a16:creationId xmlns:a16="http://schemas.microsoft.com/office/drawing/2014/main" xmlns="" id="{E93C33D1-33AF-48CD-9B95-762B76A5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334250" y="933513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41</xdr:row>
      <xdr:rowOff>53975</xdr:rowOff>
    </xdr:from>
    <xdr:ext cx="329603" cy="454206"/>
    <xdr:pic>
      <xdr:nvPicPr>
        <xdr:cNvPr id="88" name="image164.jpeg" descr="image164.jpeg">
          <a:extLst>
            <a:ext uri="{FF2B5EF4-FFF2-40B4-BE49-F238E27FC236}">
              <a16:creationId xmlns:a16="http://schemas.microsoft.com/office/drawing/2014/main" xmlns="" id="{ED226A36-92F6-46C4-A05D-9BD199E47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362825" y="939323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92</xdr:row>
      <xdr:rowOff>53975</xdr:rowOff>
    </xdr:from>
    <xdr:ext cx="329603" cy="454206"/>
    <xdr:pic>
      <xdr:nvPicPr>
        <xdr:cNvPr id="89" name="image165.jpeg" descr="image165.jpeg">
          <a:extLst>
            <a:ext uri="{FF2B5EF4-FFF2-40B4-BE49-F238E27FC236}">
              <a16:creationId xmlns:a16="http://schemas.microsoft.com/office/drawing/2014/main" xmlns="" id="{E3BD0049-8DD8-4138-89DA-CC4EF76C8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72350" y="945134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139</xdr:row>
      <xdr:rowOff>53975</xdr:rowOff>
    </xdr:from>
    <xdr:ext cx="329603" cy="454206"/>
    <xdr:pic>
      <xdr:nvPicPr>
        <xdr:cNvPr id="90" name="image166.jpeg" descr="image166.jpeg">
          <a:extLst>
            <a:ext uri="{FF2B5EF4-FFF2-40B4-BE49-F238E27FC236}">
              <a16:creationId xmlns:a16="http://schemas.microsoft.com/office/drawing/2014/main" xmlns="" id="{633CF1FD-121E-4FF1-BCAE-97FD88DB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334250" y="950944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194</xdr:row>
      <xdr:rowOff>53975</xdr:rowOff>
    </xdr:from>
    <xdr:ext cx="329603" cy="454206"/>
    <xdr:pic>
      <xdr:nvPicPr>
        <xdr:cNvPr id="91" name="image217.jpeg" descr="image217.jpeg">
          <a:extLst>
            <a:ext uri="{FF2B5EF4-FFF2-40B4-BE49-F238E27FC236}">
              <a16:creationId xmlns:a16="http://schemas.microsoft.com/office/drawing/2014/main" xmlns="" id="{A7E5F210-CEBB-479F-A71C-C00C0878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324725" y="956754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50</xdr:row>
      <xdr:rowOff>25400</xdr:rowOff>
    </xdr:from>
    <xdr:ext cx="329603" cy="454206"/>
    <xdr:pic>
      <xdr:nvPicPr>
        <xdr:cNvPr id="92" name="image220.jpeg" descr="image220.jpeg">
          <a:extLst>
            <a:ext uri="{FF2B5EF4-FFF2-40B4-BE49-F238E27FC236}">
              <a16:creationId xmlns:a16="http://schemas.microsoft.com/office/drawing/2014/main" xmlns="" id="{521C3A5D-57D8-4A3A-965A-FDD2C57E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362825" y="962279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98</xdr:row>
      <xdr:rowOff>53975</xdr:rowOff>
    </xdr:from>
    <xdr:ext cx="329603" cy="454206"/>
    <xdr:pic>
      <xdr:nvPicPr>
        <xdr:cNvPr id="93" name="image221.jpeg" descr="image221.jpeg">
          <a:extLst>
            <a:ext uri="{FF2B5EF4-FFF2-40B4-BE49-F238E27FC236}">
              <a16:creationId xmlns:a16="http://schemas.microsoft.com/office/drawing/2014/main" xmlns="" id="{0A4AF533-34EB-4B17-80E8-A52FD917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343775" y="968375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144</xdr:row>
      <xdr:rowOff>44450</xdr:rowOff>
    </xdr:from>
    <xdr:ext cx="329603" cy="454206"/>
    <xdr:pic>
      <xdr:nvPicPr>
        <xdr:cNvPr id="94" name="image242.jpeg" descr="image242.jpeg">
          <a:extLst>
            <a:ext uri="{FF2B5EF4-FFF2-40B4-BE49-F238E27FC236}">
              <a16:creationId xmlns:a16="http://schemas.microsoft.com/office/drawing/2014/main" xmlns="" id="{BF1B12ED-50F8-4347-B122-211DFD4D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353300" y="102057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189</xdr:row>
      <xdr:rowOff>82550</xdr:rowOff>
    </xdr:from>
    <xdr:ext cx="329603" cy="423240"/>
    <xdr:pic>
      <xdr:nvPicPr>
        <xdr:cNvPr id="95" name="image257.jpeg" descr="image257.jpeg">
          <a:extLst>
            <a:ext uri="{FF2B5EF4-FFF2-40B4-BE49-F238E27FC236}">
              <a16:creationId xmlns:a16="http://schemas.microsoft.com/office/drawing/2014/main" xmlns="" id="{8C384C4E-CCAF-461F-8A56-147642FFA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324725" y="102676325"/>
          <a:ext cx="329603" cy="423240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44</xdr:row>
      <xdr:rowOff>34925</xdr:rowOff>
    </xdr:from>
    <xdr:ext cx="329603" cy="454206"/>
    <xdr:pic>
      <xdr:nvPicPr>
        <xdr:cNvPr id="96" name="image258.jpeg" descr="image258.jpeg">
          <a:extLst>
            <a:ext uri="{FF2B5EF4-FFF2-40B4-BE49-F238E27FC236}">
              <a16:creationId xmlns:a16="http://schemas.microsoft.com/office/drawing/2014/main" xmlns="" id="{66951B79-A018-4F6C-9436-254A656E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343775" y="103209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91</xdr:row>
      <xdr:rowOff>34925</xdr:rowOff>
    </xdr:from>
    <xdr:ext cx="329603" cy="454206"/>
    <xdr:pic>
      <xdr:nvPicPr>
        <xdr:cNvPr id="97" name="image264.jpeg" descr="image264.jpeg">
          <a:extLst>
            <a:ext uri="{FF2B5EF4-FFF2-40B4-BE49-F238E27FC236}">
              <a16:creationId xmlns:a16="http://schemas.microsoft.com/office/drawing/2014/main" xmlns="" id="{30438E6B-539D-4811-95E5-FAD98D60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381875" y="1037907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43</xdr:row>
      <xdr:rowOff>73025</xdr:rowOff>
    </xdr:from>
    <xdr:ext cx="329603" cy="454206"/>
    <xdr:pic>
      <xdr:nvPicPr>
        <xdr:cNvPr id="98" name="image274.jpeg" descr="image274.jpeg">
          <a:extLst>
            <a:ext uri="{FF2B5EF4-FFF2-40B4-BE49-F238E27FC236}">
              <a16:creationId xmlns:a16="http://schemas.microsoft.com/office/drawing/2014/main" xmlns="" id="{5D277383-DB29-48ED-B520-8399FE4F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334250" y="104409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88</xdr:row>
      <xdr:rowOff>63500</xdr:rowOff>
    </xdr:from>
    <xdr:ext cx="329603" cy="454206"/>
    <xdr:pic>
      <xdr:nvPicPr>
        <xdr:cNvPr id="99" name="image281.jpeg" descr="image281.jpeg">
          <a:extLst>
            <a:ext uri="{FF2B5EF4-FFF2-40B4-BE49-F238E27FC236}">
              <a16:creationId xmlns:a16="http://schemas.microsoft.com/office/drawing/2014/main" xmlns="" id="{15DE4627-D854-42A6-9342-B7670A2A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334250" y="1049813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186</xdr:row>
      <xdr:rowOff>101600</xdr:rowOff>
    </xdr:from>
    <xdr:ext cx="329603" cy="454206"/>
    <xdr:pic>
      <xdr:nvPicPr>
        <xdr:cNvPr id="100" name="image288.jpeg" descr="image288.jpeg">
          <a:extLst>
            <a:ext uri="{FF2B5EF4-FFF2-40B4-BE49-F238E27FC236}">
              <a16:creationId xmlns:a16="http://schemas.microsoft.com/office/drawing/2014/main" xmlns="" id="{E0E544AB-766E-415C-84FE-1CA26682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353300" y="1056005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90</xdr:row>
      <xdr:rowOff>53975</xdr:rowOff>
    </xdr:from>
    <xdr:ext cx="329603" cy="454206"/>
    <xdr:pic>
      <xdr:nvPicPr>
        <xdr:cNvPr id="101" name="image293.jpeg" descr="image293.jpeg">
          <a:extLst>
            <a:ext uri="{FF2B5EF4-FFF2-40B4-BE49-F238E27FC236}">
              <a16:creationId xmlns:a16="http://schemas.microsoft.com/office/drawing/2014/main" xmlns="" id="{32DE78EB-272C-4D05-A9C1-C60C73D6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343775" y="110782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89</xdr:row>
      <xdr:rowOff>53975</xdr:rowOff>
    </xdr:from>
    <xdr:ext cx="329603" cy="454206"/>
    <xdr:pic>
      <xdr:nvPicPr>
        <xdr:cNvPr id="102" name="image294.jpeg" descr="image294.jpeg">
          <a:extLst>
            <a:ext uri="{FF2B5EF4-FFF2-40B4-BE49-F238E27FC236}">
              <a16:creationId xmlns:a16="http://schemas.microsoft.com/office/drawing/2014/main" xmlns="" id="{775FDB32-55C4-425B-B060-2FAB3E26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353300" y="1113631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188</xdr:row>
      <xdr:rowOff>53975</xdr:rowOff>
    </xdr:from>
    <xdr:ext cx="329603" cy="454206"/>
    <xdr:pic>
      <xdr:nvPicPr>
        <xdr:cNvPr id="103" name="image295.jpeg" descr="image295.jpeg">
          <a:extLst>
            <a:ext uri="{FF2B5EF4-FFF2-40B4-BE49-F238E27FC236}">
              <a16:creationId xmlns:a16="http://schemas.microsoft.com/office/drawing/2014/main" xmlns="" id="{F3CA84D9-562F-4422-927F-28853C26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343775" y="111944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107</xdr:row>
      <xdr:rowOff>66675</xdr:rowOff>
    </xdr:from>
    <xdr:ext cx="333375" cy="459404"/>
    <xdr:pic>
      <xdr:nvPicPr>
        <xdr:cNvPr id="104" name="image48.jpeg" descr="image48.jpeg">
          <a:extLst>
            <a:ext uri="{FF2B5EF4-FFF2-40B4-BE49-F238E27FC236}">
              <a16:creationId xmlns:a16="http://schemas.microsoft.com/office/drawing/2014/main" xmlns="" id="{A60BB0B4-181B-4E1B-B43C-9A46B0F71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6210300"/>
          <a:ext cx="333375" cy="459404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152</xdr:row>
      <xdr:rowOff>66675</xdr:rowOff>
    </xdr:from>
    <xdr:ext cx="333375" cy="459404"/>
    <xdr:pic>
      <xdr:nvPicPr>
        <xdr:cNvPr id="105" name="image48.jpeg" descr="image48.jpeg">
          <a:extLst>
            <a:ext uri="{FF2B5EF4-FFF2-40B4-BE49-F238E27FC236}">
              <a16:creationId xmlns:a16="http://schemas.microsoft.com/office/drawing/2014/main" xmlns="" id="{C96FF269-79F3-4A95-AFD8-1CD38367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6791325"/>
          <a:ext cx="333375" cy="459404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10</xdr:row>
      <xdr:rowOff>66675</xdr:rowOff>
    </xdr:from>
    <xdr:ext cx="333375" cy="459404"/>
    <xdr:pic>
      <xdr:nvPicPr>
        <xdr:cNvPr id="106" name="image48.jpeg" descr="image48.jpeg">
          <a:extLst>
            <a:ext uri="{FF2B5EF4-FFF2-40B4-BE49-F238E27FC236}">
              <a16:creationId xmlns:a16="http://schemas.microsoft.com/office/drawing/2014/main" xmlns="" id="{8F051B65-BD62-4926-BEDD-8F4C947A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5048250"/>
          <a:ext cx="333375" cy="459404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60</xdr:row>
      <xdr:rowOff>66675</xdr:rowOff>
    </xdr:from>
    <xdr:ext cx="333375" cy="459404"/>
    <xdr:pic>
      <xdr:nvPicPr>
        <xdr:cNvPr id="107" name="image48.jpeg" descr="image48.jpeg">
          <a:extLst>
            <a:ext uri="{FF2B5EF4-FFF2-40B4-BE49-F238E27FC236}">
              <a16:creationId xmlns:a16="http://schemas.microsoft.com/office/drawing/2014/main" xmlns="" id="{E1AC9F1D-193C-4B25-880B-4C8C2C34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5629275"/>
          <a:ext cx="333375" cy="459404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156</xdr:row>
      <xdr:rowOff>82550</xdr:rowOff>
    </xdr:from>
    <xdr:ext cx="329603" cy="335539"/>
    <xdr:pic>
      <xdr:nvPicPr>
        <xdr:cNvPr id="108" name="image66.jpeg" descr="image66.jpeg">
          <a:extLst>
            <a:ext uri="{FF2B5EF4-FFF2-40B4-BE49-F238E27FC236}">
              <a16:creationId xmlns:a16="http://schemas.microsoft.com/office/drawing/2014/main" xmlns="" id="{E781E0A5-875F-43BA-B266-2024E74C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2350" y="15522575"/>
          <a:ext cx="329603" cy="335539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15</xdr:row>
      <xdr:rowOff>82550</xdr:rowOff>
    </xdr:from>
    <xdr:ext cx="329603" cy="335539"/>
    <xdr:pic>
      <xdr:nvPicPr>
        <xdr:cNvPr id="109" name="image66.jpeg" descr="image66.jpeg">
          <a:extLst>
            <a:ext uri="{FF2B5EF4-FFF2-40B4-BE49-F238E27FC236}">
              <a16:creationId xmlns:a16="http://schemas.microsoft.com/office/drawing/2014/main" xmlns="" id="{8239B221-CD6E-4AAA-8A5E-9F42AAC7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2350" y="13779500"/>
          <a:ext cx="329603" cy="335539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63</xdr:row>
      <xdr:rowOff>82550</xdr:rowOff>
    </xdr:from>
    <xdr:ext cx="329603" cy="335539"/>
    <xdr:pic>
      <xdr:nvPicPr>
        <xdr:cNvPr id="110" name="image66.jpeg" descr="image66.jpeg">
          <a:extLst>
            <a:ext uri="{FF2B5EF4-FFF2-40B4-BE49-F238E27FC236}">
              <a16:creationId xmlns:a16="http://schemas.microsoft.com/office/drawing/2014/main" xmlns="" id="{4A501A33-81C7-42A0-B671-0DB9D8D7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2350" y="14360525"/>
          <a:ext cx="329603" cy="335539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175</xdr:row>
      <xdr:rowOff>73025</xdr:rowOff>
    </xdr:from>
    <xdr:ext cx="329603" cy="454206"/>
    <xdr:pic>
      <xdr:nvPicPr>
        <xdr:cNvPr id="111" name="image104.jpeg" descr="image104.jpeg">
          <a:extLst>
            <a:ext uri="{FF2B5EF4-FFF2-40B4-BE49-F238E27FC236}">
              <a16:creationId xmlns:a16="http://schemas.microsoft.com/office/drawing/2014/main" xmlns="" id="{F9C09EAB-66EC-44B3-B5D1-173E92AA9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10450" y="20742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34</xdr:row>
      <xdr:rowOff>73025</xdr:rowOff>
    </xdr:from>
    <xdr:ext cx="329603" cy="454206"/>
    <xdr:pic>
      <xdr:nvPicPr>
        <xdr:cNvPr id="112" name="image104.jpeg" descr="image104.jpeg">
          <a:extLst>
            <a:ext uri="{FF2B5EF4-FFF2-40B4-BE49-F238E27FC236}">
              <a16:creationId xmlns:a16="http://schemas.microsoft.com/office/drawing/2014/main" xmlns="" id="{74FE7D3D-01CA-421E-B7CF-BC73FB0B0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10450" y="18999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79</xdr:row>
      <xdr:rowOff>73025</xdr:rowOff>
    </xdr:from>
    <xdr:ext cx="329603" cy="454206"/>
    <xdr:pic>
      <xdr:nvPicPr>
        <xdr:cNvPr id="113" name="image104.jpeg" descr="image104.jpeg">
          <a:extLst>
            <a:ext uri="{FF2B5EF4-FFF2-40B4-BE49-F238E27FC236}">
              <a16:creationId xmlns:a16="http://schemas.microsoft.com/office/drawing/2014/main" xmlns="" id="{44DDF07C-5547-49C3-9D7B-8B594F07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10450" y="195802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154</xdr:row>
      <xdr:rowOff>44450</xdr:rowOff>
    </xdr:from>
    <xdr:ext cx="329603" cy="409284"/>
    <xdr:pic>
      <xdr:nvPicPr>
        <xdr:cNvPr id="114" name="image67.jpeg" descr="image67.jpeg">
          <a:extLst>
            <a:ext uri="{FF2B5EF4-FFF2-40B4-BE49-F238E27FC236}">
              <a16:creationId xmlns:a16="http://schemas.microsoft.com/office/drawing/2014/main" xmlns="" id="{55780F5A-984D-4B94-9FD5-F834BCD6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10450" y="17808575"/>
          <a:ext cx="329603" cy="409284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61</xdr:row>
      <xdr:rowOff>44450</xdr:rowOff>
    </xdr:from>
    <xdr:ext cx="329603" cy="409284"/>
    <xdr:pic>
      <xdr:nvPicPr>
        <xdr:cNvPr id="115" name="image67.jpeg" descr="image67.jpeg">
          <a:extLst>
            <a:ext uri="{FF2B5EF4-FFF2-40B4-BE49-F238E27FC236}">
              <a16:creationId xmlns:a16="http://schemas.microsoft.com/office/drawing/2014/main" xmlns="" id="{1CDAF178-870F-49D3-A371-1650E700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10450" y="16646525"/>
          <a:ext cx="329603" cy="409284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13</xdr:row>
      <xdr:rowOff>44450</xdr:rowOff>
    </xdr:from>
    <xdr:ext cx="329603" cy="409284"/>
    <xdr:pic>
      <xdr:nvPicPr>
        <xdr:cNvPr id="116" name="image67.jpeg" descr="image67.jpeg">
          <a:extLst>
            <a:ext uri="{FF2B5EF4-FFF2-40B4-BE49-F238E27FC236}">
              <a16:creationId xmlns:a16="http://schemas.microsoft.com/office/drawing/2014/main" xmlns="" id="{15BE1C14-2C31-4C23-8F40-EDF868DD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10450" y="16065500"/>
          <a:ext cx="329603" cy="409284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183</xdr:row>
      <xdr:rowOff>44450</xdr:rowOff>
    </xdr:from>
    <xdr:ext cx="329603" cy="454206"/>
    <xdr:pic>
      <xdr:nvPicPr>
        <xdr:cNvPr id="117" name="image112.jpeg" descr="image112.jpeg">
          <a:extLst>
            <a:ext uri="{FF2B5EF4-FFF2-40B4-BE49-F238E27FC236}">
              <a16:creationId xmlns:a16="http://schemas.microsoft.com/office/drawing/2014/main" xmlns="" id="{84F60E4D-CFD6-438F-B9B4-A6B19679A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400925" y="253619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134</xdr:row>
      <xdr:rowOff>44450</xdr:rowOff>
    </xdr:from>
    <xdr:ext cx="329603" cy="454206"/>
    <xdr:pic>
      <xdr:nvPicPr>
        <xdr:cNvPr id="118" name="image112.jpeg" descr="image112.jpeg">
          <a:extLst>
            <a:ext uri="{FF2B5EF4-FFF2-40B4-BE49-F238E27FC236}">
              <a16:creationId xmlns:a16="http://schemas.microsoft.com/office/drawing/2014/main" xmlns="" id="{04445069-FFC6-4539-A059-71752DF6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400925" y="24780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84</xdr:row>
      <xdr:rowOff>44450</xdr:rowOff>
    </xdr:from>
    <xdr:ext cx="329603" cy="454206"/>
    <xdr:pic>
      <xdr:nvPicPr>
        <xdr:cNvPr id="119" name="image112.jpeg" descr="image112.jpeg">
          <a:extLst>
            <a:ext uri="{FF2B5EF4-FFF2-40B4-BE49-F238E27FC236}">
              <a16:creationId xmlns:a16="http://schemas.microsoft.com/office/drawing/2014/main" xmlns="" id="{7FC2A1F0-DA3B-49E2-9791-9A9C1F3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400925" y="241998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39</xdr:row>
      <xdr:rowOff>44450</xdr:rowOff>
    </xdr:from>
    <xdr:ext cx="329603" cy="454206"/>
    <xdr:pic>
      <xdr:nvPicPr>
        <xdr:cNvPr id="120" name="image112.jpeg" descr="image112.jpeg">
          <a:extLst>
            <a:ext uri="{FF2B5EF4-FFF2-40B4-BE49-F238E27FC236}">
              <a16:creationId xmlns:a16="http://schemas.microsoft.com/office/drawing/2014/main" xmlns="" id="{F13565BE-A03E-4C3F-ABF7-A77265DF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400925" y="236188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135</xdr:row>
      <xdr:rowOff>73025</xdr:rowOff>
    </xdr:from>
    <xdr:ext cx="329603" cy="454206"/>
    <xdr:pic>
      <xdr:nvPicPr>
        <xdr:cNvPr id="121" name="image113.jpeg" descr="image113.jpeg">
          <a:extLst>
            <a:ext uri="{FF2B5EF4-FFF2-40B4-BE49-F238E27FC236}">
              <a16:creationId xmlns:a16="http://schemas.microsoft.com/office/drawing/2014/main" xmlns="" id="{66046F55-A7F6-4BED-875B-04DC969A1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00925" y="271335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85</xdr:row>
      <xdr:rowOff>73025</xdr:rowOff>
    </xdr:from>
    <xdr:ext cx="329603" cy="454206"/>
    <xdr:pic>
      <xdr:nvPicPr>
        <xdr:cNvPr id="122" name="image113.jpeg" descr="image113.jpeg">
          <a:extLst>
            <a:ext uri="{FF2B5EF4-FFF2-40B4-BE49-F238E27FC236}">
              <a16:creationId xmlns:a16="http://schemas.microsoft.com/office/drawing/2014/main" xmlns="" id="{D465B2AD-3730-49B8-AEAF-44B90BB8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00925" y="265525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40</xdr:row>
      <xdr:rowOff>73025</xdr:rowOff>
    </xdr:from>
    <xdr:ext cx="329603" cy="454206"/>
    <xdr:pic>
      <xdr:nvPicPr>
        <xdr:cNvPr id="123" name="image113.jpeg" descr="image113.jpeg">
          <a:extLst>
            <a:ext uri="{FF2B5EF4-FFF2-40B4-BE49-F238E27FC236}">
              <a16:creationId xmlns:a16="http://schemas.microsoft.com/office/drawing/2014/main" xmlns="" id="{B4FA573E-F5AF-43B8-AEB1-BA903582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00925" y="259715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130</xdr:row>
      <xdr:rowOff>44450</xdr:rowOff>
    </xdr:from>
    <xdr:ext cx="329603" cy="454206"/>
    <xdr:pic>
      <xdr:nvPicPr>
        <xdr:cNvPr id="124" name="image119.jpeg" descr="image119.jpeg">
          <a:extLst>
            <a:ext uri="{FF2B5EF4-FFF2-40B4-BE49-F238E27FC236}">
              <a16:creationId xmlns:a16="http://schemas.microsoft.com/office/drawing/2014/main" xmlns="" id="{25D28DE9-0EBF-4859-8225-BDCE8EE1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19975" y="323342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80</xdr:row>
      <xdr:rowOff>44450</xdr:rowOff>
    </xdr:from>
    <xdr:ext cx="329603" cy="454206"/>
    <xdr:pic>
      <xdr:nvPicPr>
        <xdr:cNvPr id="125" name="image119.jpeg" descr="image119.jpeg">
          <a:extLst>
            <a:ext uri="{FF2B5EF4-FFF2-40B4-BE49-F238E27FC236}">
              <a16:creationId xmlns:a16="http://schemas.microsoft.com/office/drawing/2014/main" xmlns="" id="{167AC290-2CF7-49D7-9148-C712D148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19975" y="317531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35</xdr:row>
      <xdr:rowOff>44450</xdr:rowOff>
    </xdr:from>
    <xdr:ext cx="329603" cy="454206"/>
    <xdr:pic>
      <xdr:nvPicPr>
        <xdr:cNvPr id="126" name="image119.jpeg" descr="image119.jpeg">
          <a:extLst>
            <a:ext uri="{FF2B5EF4-FFF2-40B4-BE49-F238E27FC236}">
              <a16:creationId xmlns:a16="http://schemas.microsoft.com/office/drawing/2014/main" xmlns="" id="{2100B7D6-F7DD-404D-9DB5-B7A688CA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419975" y="31172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177</xdr:row>
      <xdr:rowOff>34925</xdr:rowOff>
    </xdr:from>
    <xdr:ext cx="329603" cy="454206"/>
    <xdr:pic>
      <xdr:nvPicPr>
        <xdr:cNvPr id="127" name="image120.jpeg" descr="image120.jpeg">
          <a:extLst>
            <a:ext uri="{FF2B5EF4-FFF2-40B4-BE49-F238E27FC236}">
              <a16:creationId xmlns:a16="http://schemas.microsoft.com/office/drawing/2014/main" xmlns="" id="{40FEED2E-5073-4D03-96F3-9686FEDD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00925" y="352298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36</xdr:row>
      <xdr:rowOff>34925</xdr:rowOff>
    </xdr:from>
    <xdr:ext cx="329603" cy="454206"/>
    <xdr:pic>
      <xdr:nvPicPr>
        <xdr:cNvPr id="128" name="image120.jpeg" descr="image120.jpeg">
          <a:extLst>
            <a:ext uri="{FF2B5EF4-FFF2-40B4-BE49-F238E27FC236}">
              <a16:creationId xmlns:a16="http://schemas.microsoft.com/office/drawing/2014/main" xmlns="" id="{472835C7-91BA-4F94-8AFE-BDED0E242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00925" y="33486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81</xdr:row>
      <xdr:rowOff>34925</xdr:rowOff>
    </xdr:from>
    <xdr:ext cx="329603" cy="454206"/>
    <xdr:pic>
      <xdr:nvPicPr>
        <xdr:cNvPr id="129" name="image120.jpeg" descr="image120.jpeg">
          <a:extLst>
            <a:ext uri="{FF2B5EF4-FFF2-40B4-BE49-F238E27FC236}">
              <a16:creationId xmlns:a16="http://schemas.microsoft.com/office/drawing/2014/main" xmlns="" id="{82970164-AF4D-4742-B5C6-ADAE49EE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00925" y="340677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132</xdr:row>
      <xdr:rowOff>34925</xdr:rowOff>
    </xdr:from>
    <xdr:ext cx="329603" cy="454206"/>
    <xdr:pic>
      <xdr:nvPicPr>
        <xdr:cNvPr id="130" name="image121.jpeg" descr="image121.jpeg">
          <a:extLst>
            <a:ext uri="{FF2B5EF4-FFF2-40B4-BE49-F238E27FC236}">
              <a16:creationId xmlns:a16="http://schemas.microsoft.com/office/drawing/2014/main" xmlns="" id="{997F1971-3CE4-4802-ABDB-8B24AA8EB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00925" y="36972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82</xdr:row>
      <xdr:rowOff>34925</xdr:rowOff>
    </xdr:from>
    <xdr:ext cx="329603" cy="454206"/>
    <xdr:pic>
      <xdr:nvPicPr>
        <xdr:cNvPr id="131" name="image121.jpeg" descr="image121.jpeg">
          <a:extLst>
            <a:ext uri="{FF2B5EF4-FFF2-40B4-BE49-F238E27FC236}">
              <a16:creationId xmlns:a16="http://schemas.microsoft.com/office/drawing/2014/main" xmlns="" id="{14294B17-2284-4F79-955E-6FAC5625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00925" y="363918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37</xdr:row>
      <xdr:rowOff>34925</xdr:rowOff>
    </xdr:from>
    <xdr:ext cx="329603" cy="454206"/>
    <xdr:pic>
      <xdr:nvPicPr>
        <xdr:cNvPr id="132" name="image121.jpeg" descr="image121.jpeg">
          <a:extLst>
            <a:ext uri="{FF2B5EF4-FFF2-40B4-BE49-F238E27FC236}">
              <a16:creationId xmlns:a16="http://schemas.microsoft.com/office/drawing/2014/main" xmlns="" id="{C1DA7401-9EDD-4A9F-80C7-BB9583C4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00925" y="358108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157</xdr:row>
      <xdr:rowOff>63500</xdr:rowOff>
    </xdr:from>
    <xdr:ext cx="329603" cy="454206"/>
    <xdr:pic>
      <xdr:nvPicPr>
        <xdr:cNvPr id="133" name="image124.jpeg" descr="image124.jpeg">
          <a:extLst>
            <a:ext uri="{FF2B5EF4-FFF2-40B4-BE49-F238E27FC236}">
              <a16:creationId xmlns:a16="http://schemas.microsoft.com/office/drawing/2014/main" xmlns="" id="{AD1C0110-3C6B-4A02-8F50-1628A04B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391400" y="393255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65</xdr:row>
      <xdr:rowOff>63500</xdr:rowOff>
    </xdr:from>
    <xdr:ext cx="329603" cy="454206"/>
    <xdr:pic>
      <xdr:nvPicPr>
        <xdr:cNvPr id="134" name="image124.jpeg" descr="image124.jpeg">
          <a:extLst>
            <a:ext uri="{FF2B5EF4-FFF2-40B4-BE49-F238E27FC236}">
              <a16:creationId xmlns:a16="http://schemas.microsoft.com/office/drawing/2014/main" xmlns="" id="{3CB9478B-ABDB-4A81-8C8F-FC7B080A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391400" y="399065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166</xdr:row>
      <xdr:rowOff>34925</xdr:rowOff>
    </xdr:from>
    <xdr:ext cx="329603" cy="454206"/>
    <xdr:pic>
      <xdr:nvPicPr>
        <xdr:cNvPr id="135" name="image129.jpeg" descr="image129.jpeg">
          <a:extLst>
            <a:ext uri="{FF2B5EF4-FFF2-40B4-BE49-F238E27FC236}">
              <a16:creationId xmlns:a16="http://schemas.microsoft.com/office/drawing/2014/main" xmlns="" id="{843642FC-8C4E-4149-9CBB-EB1B644E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0925" y="439451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24</xdr:row>
      <xdr:rowOff>34925</xdr:rowOff>
    </xdr:from>
    <xdr:ext cx="329603" cy="454206"/>
    <xdr:pic>
      <xdr:nvPicPr>
        <xdr:cNvPr id="136" name="image129.jpeg" descr="image129.jpeg">
          <a:extLst>
            <a:ext uri="{FF2B5EF4-FFF2-40B4-BE49-F238E27FC236}">
              <a16:creationId xmlns:a16="http://schemas.microsoft.com/office/drawing/2014/main" xmlns="" id="{27B90ACA-EB94-4A5A-9AB9-EDFBD3103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0925" y="422021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72</xdr:row>
      <xdr:rowOff>34925</xdr:rowOff>
    </xdr:from>
    <xdr:ext cx="329603" cy="454206"/>
    <xdr:pic>
      <xdr:nvPicPr>
        <xdr:cNvPr id="137" name="image129.jpeg" descr="image129.jpeg">
          <a:extLst>
            <a:ext uri="{FF2B5EF4-FFF2-40B4-BE49-F238E27FC236}">
              <a16:creationId xmlns:a16="http://schemas.microsoft.com/office/drawing/2014/main" xmlns="" id="{FB81CA6A-EBEB-4FF4-92D9-C5DDA42E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00925" y="427831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161</xdr:row>
      <xdr:rowOff>44450</xdr:rowOff>
    </xdr:from>
    <xdr:ext cx="329603" cy="454206"/>
    <xdr:pic>
      <xdr:nvPicPr>
        <xdr:cNvPr id="138" name="image132.jpeg" descr="image132.jpeg">
          <a:extLst>
            <a:ext uri="{FF2B5EF4-FFF2-40B4-BE49-F238E27FC236}">
              <a16:creationId xmlns:a16="http://schemas.microsoft.com/office/drawing/2014/main" xmlns="" id="{C039FBBC-84AC-4780-A622-843CBCC12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91400" y="468598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19</xdr:row>
      <xdr:rowOff>44450</xdr:rowOff>
    </xdr:from>
    <xdr:ext cx="329603" cy="454206"/>
    <xdr:pic>
      <xdr:nvPicPr>
        <xdr:cNvPr id="139" name="image132.jpeg" descr="image132.jpeg">
          <a:extLst>
            <a:ext uri="{FF2B5EF4-FFF2-40B4-BE49-F238E27FC236}">
              <a16:creationId xmlns:a16="http://schemas.microsoft.com/office/drawing/2014/main" xmlns="" id="{291289A2-3E97-47D4-BD45-F2E69693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91400" y="451167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117</xdr:row>
      <xdr:rowOff>44450</xdr:rowOff>
    </xdr:from>
    <xdr:ext cx="329603" cy="454206"/>
    <xdr:pic>
      <xdr:nvPicPr>
        <xdr:cNvPr id="140" name="image132.jpeg" descr="image132.jpeg">
          <a:extLst>
            <a:ext uri="{FF2B5EF4-FFF2-40B4-BE49-F238E27FC236}">
              <a16:creationId xmlns:a16="http://schemas.microsoft.com/office/drawing/2014/main" xmlns="" id="{A00AF7B4-DAE7-4C09-A630-A8A486A48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91400" y="462788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163</xdr:row>
      <xdr:rowOff>44450</xdr:rowOff>
    </xdr:from>
    <xdr:ext cx="329603" cy="454206"/>
    <xdr:pic>
      <xdr:nvPicPr>
        <xdr:cNvPr id="141" name="image135.jpeg" descr="image135.jpeg">
          <a:extLst>
            <a:ext uri="{FF2B5EF4-FFF2-40B4-BE49-F238E27FC236}">
              <a16:creationId xmlns:a16="http://schemas.microsoft.com/office/drawing/2014/main" xmlns="" id="{685B611E-4B79-4294-8B0D-285772532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91400" y="497649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20</xdr:row>
      <xdr:rowOff>44450</xdr:rowOff>
    </xdr:from>
    <xdr:ext cx="329603" cy="454206"/>
    <xdr:pic>
      <xdr:nvPicPr>
        <xdr:cNvPr id="142" name="image135.jpeg" descr="image135.jpeg">
          <a:extLst>
            <a:ext uri="{FF2B5EF4-FFF2-40B4-BE49-F238E27FC236}">
              <a16:creationId xmlns:a16="http://schemas.microsoft.com/office/drawing/2014/main" xmlns="" id="{2AE7423A-4285-48DE-8877-D501D3EC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91400" y="48021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70</xdr:row>
      <xdr:rowOff>44450</xdr:rowOff>
    </xdr:from>
    <xdr:ext cx="329603" cy="454206"/>
    <xdr:pic>
      <xdr:nvPicPr>
        <xdr:cNvPr id="143" name="image135.jpeg" descr="image135.jpeg">
          <a:extLst>
            <a:ext uri="{FF2B5EF4-FFF2-40B4-BE49-F238E27FC236}">
              <a16:creationId xmlns:a16="http://schemas.microsoft.com/office/drawing/2014/main" xmlns="" id="{CCCFFFD6-DD8B-431B-8A94-05C00613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91400" y="486029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119</xdr:row>
      <xdr:rowOff>63500</xdr:rowOff>
    </xdr:from>
    <xdr:ext cx="329603" cy="454206"/>
    <xdr:pic>
      <xdr:nvPicPr>
        <xdr:cNvPr id="144" name="image136.jpeg" descr="image136.jpeg">
          <a:extLst>
            <a:ext uri="{FF2B5EF4-FFF2-40B4-BE49-F238E27FC236}">
              <a16:creationId xmlns:a16="http://schemas.microsoft.com/office/drawing/2014/main" xmlns="" id="{48950143-8D0F-40C0-9FE4-DC9D722C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400925" y="515270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71</xdr:row>
      <xdr:rowOff>63500</xdr:rowOff>
    </xdr:from>
    <xdr:ext cx="329603" cy="454206"/>
    <xdr:pic>
      <xdr:nvPicPr>
        <xdr:cNvPr id="145" name="image136.jpeg" descr="image136.jpeg">
          <a:extLst>
            <a:ext uri="{FF2B5EF4-FFF2-40B4-BE49-F238E27FC236}">
              <a16:creationId xmlns:a16="http://schemas.microsoft.com/office/drawing/2014/main" xmlns="" id="{2DE6F651-887E-4F39-A53D-2C6CDF6E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400925" y="509460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21</xdr:row>
      <xdr:rowOff>63500</xdr:rowOff>
    </xdr:from>
    <xdr:ext cx="329603" cy="454206"/>
    <xdr:pic>
      <xdr:nvPicPr>
        <xdr:cNvPr id="146" name="image136.jpeg" descr="image136.jpeg">
          <a:extLst>
            <a:ext uri="{FF2B5EF4-FFF2-40B4-BE49-F238E27FC236}">
              <a16:creationId xmlns:a16="http://schemas.microsoft.com/office/drawing/2014/main" xmlns="" id="{E5F44B29-15F2-4009-8032-8F774D65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400925" y="503650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160</xdr:row>
      <xdr:rowOff>53975</xdr:rowOff>
    </xdr:from>
    <xdr:ext cx="329603" cy="454206"/>
    <xdr:pic>
      <xdr:nvPicPr>
        <xdr:cNvPr id="147" name="image141.jpeg" descr="image141.jpeg">
          <a:extLst>
            <a:ext uri="{FF2B5EF4-FFF2-40B4-BE49-F238E27FC236}">
              <a16:creationId xmlns:a16="http://schemas.microsoft.com/office/drawing/2014/main" xmlns="" id="{1E7F2CBE-2600-4E82-8658-2C0523BF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561657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18</xdr:row>
      <xdr:rowOff>53975</xdr:rowOff>
    </xdr:from>
    <xdr:ext cx="329603" cy="454206"/>
    <xdr:pic>
      <xdr:nvPicPr>
        <xdr:cNvPr id="148" name="image141.jpeg" descr="image141.jpeg">
          <a:extLst>
            <a:ext uri="{FF2B5EF4-FFF2-40B4-BE49-F238E27FC236}">
              <a16:creationId xmlns:a16="http://schemas.microsoft.com/office/drawing/2014/main" xmlns="" id="{036100CC-ADCC-4223-9143-5DE46C06A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544226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67</xdr:row>
      <xdr:rowOff>53975</xdr:rowOff>
    </xdr:from>
    <xdr:ext cx="329603" cy="454206"/>
    <xdr:pic>
      <xdr:nvPicPr>
        <xdr:cNvPr id="149" name="image141.jpeg" descr="image141.jpeg">
          <a:extLst>
            <a:ext uri="{FF2B5EF4-FFF2-40B4-BE49-F238E27FC236}">
              <a16:creationId xmlns:a16="http://schemas.microsoft.com/office/drawing/2014/main" xmlns="" id="{EFD5E915-9D44-45CE-AC78-AA1BA0E3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55003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168</xdr:row>
      <xdr:rowOff>53975</xdr:rowOff>
    </xdr:from>
    <xdr:ext cx="329603" cy="454206"/>
    <xdr:pic>
      <xdr:nvPicPr>
        <xdr:cNvPr id="150" name="image174.jpeg" descr="image174.jpeg">
          <a:extLst>
            <a:ext uri="{FF2B5EF4-FFF2-40B4-BE49-F238E27FC236}">
              <a16:creationId xmlns:a16="http://schemas.microsoft.com/office/drawing/2014/main" xmlns="" id="{64843949-B96F-4751-A437-035F27522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19975" y="625570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27</xdr:row>
      <xdr:rowOff>53975</xdr:rowOff>
    </xdr:from>
    <xdr:ext cx="329603" cy="454206"/>
    <xdr:pic>
      <xdr:nvPicPr>
        <xdr:cNvPr id="151" name="image174.jpeg" descr="image174.jpeg">
          <a:extLst>
            <a:ext uri="{FF2B5EF4-FFF2-40B4-BE49-F238E27FC236}">
              <a16:creationId xmlns:a16="http://schemas.microsoft.com/office/drawing/2014/main" xmlns="" id="{0C61D2DD-347F-428A-8D13-177D61D2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19975" y="608139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74</xdr:row>
      <xdr:rowOff>53975</xdr:rowOff>
    </xdr:from>
    <xdr:ext cx="329603" cy="454206"/>
    <xdr:pic>
      <xdr:nvPicPr>
        <xdr:cNvPr id="152" name="image174.jpeg" descr="image174.jpeg">
          <a:extLst>
            <a:ext uri="{FF2B5EF4-FFF2-40B4-BE49-F238E27FC236}">
              <a16:creationId xmlns:a16="http://schemas.microsoft.com/office/drawing/2014/main" xmlns="" id="{0931BD14-AF6E-4603-8BD3-DEBA47F9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19975" y="613949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170</xdr:row>
      <xdr:rowOff>44450</xdr:rowOff>
    </xdr:from>
    <xdr:ext cx="329603" cy="454206"/>
    <xdr:pic>
      <xdr:nvPicPr>
        <xdr:cNvPr id="153" name="image179.jpeg" descr="image179.jpeg">
          <a:extLst>
            <a:ext uri="{FF2B5EF4-FFF2-40B4-BE49-F238E27FC236}">
              <a16:creationId xmlns:a16="http://schemas.microsoft.com/office/drawing/2014/main" xmlns="" id="{C09224F0-9282-4791-BE98-D385E2077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381875" y="648716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29</xdr:row>
      <xdr:rowOff>44450</xdr:rowOff>
    </xdr:from>
    <xdr:ext cx="329603" cy="454206"/>
    <xdr:pic>
      <xdr:nvPicPr>
        <xdr:cNvPr id="154" name="image179.jpeg" descr="image179.jpeg">
          <a:extLst>
            <a:ext uri="{FF2B5EF4-FFF2-40B4-BE49-F238E27FC236}">
              <a16:creationId xmlns:a16="http://schemas.microsoft.com/office/drawing/2014/main" xmlns="" id="{B0B1B860-8406-47A4-B773-0100432DF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381875" y="637095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125</xdr:row>
      <xdr:rowOff>44450</xdr:rowOff>
    </xdr:from>
    <xdr:ext cx="329603" cy="454206"/>
    <xdr:pic>
      <xdr:nvPicPr>
        <xdr:cNvPr id="155" name="image183.jpeg" descr="image183.jpeg">
          <a:extLst>
            <a:ext uri="{FF2B5EF4-FFF2-40B4-BE49-F238E27FC236}">
              <a16:creationId xmlns:a16="http://schemas.microsoft.com/office/drawing/2014/main" xmlns="" id="{4EEE80B8-6198-404E-BD64-6CD872D5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372350" y="666146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76</xdr:row>
      <xdr:rowOff>44450</xdr:rowOff>
    </xdr:from>
    <xdr:ext cx="329603" cy="454206"/>
    <xdr:pic>
      <xdr:nvPicPr>
        <xdr:cNvPr id="156" name="image183.jpeg" descr="image183.jpeg">
          <a:extLst>
            <a:ext uri="{FF2B5EF4-FFF2-40B4-BE49-F238E27FC236}">
              <a16:creationId xmlns:a16="http://schemas.microsoft.com/office/drawing/2014/main" xmlns="" id="{3E7DE545-4EE8-4655-9276-0A16DDE49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372350" y="660336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30</xdr:row>
      <xdr:rowOff>44450</xdr:rowOff>
    </xdr:from>
    <xdr:ext cx="329603" cy="454206"/>
    <xdr:pic>
      <xdr:nvPicPr>
        <xdr:cNvPr id="157" name="image183.jpeg" descr="image183.jpeg">
          <a:extLst>
            <a:ext uri="{FF2B5EF4-FFF2-40B4-BE49-F238E27FC236}">
              <a16:creationId xmlns:a16="http://schemas.microsoft.com/office/drawing/2014/main" xmlns="" id="{9DDB307D-68B8-443A-8AE5-F0D6405A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372350" y="654526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172</xdr:row>
      <xdr:rowOff>34925</xdr:rowOff>
    </xdr:from>
    <xdr:ext cx="329603" cy="454206"/>
    <xdr:pic>
      <xdr:nvPicPr>
        <xdr:cNvPr id="158" name="image189.jpeg" descr="image189.jpeg">
          <a:extLst>
            <a:ext uri="{FF2B5EF4-FFF2-40B4-BE49-F238E27FC236}">
              <a16:creationId xmlns:a16="http://schemas.microsoft.com/office/drawing/2014/main" xmlns="" id="{309FAE31-2F12-4AFB-B46F-F51A1A1E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324725" y="706723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31</xdr:row>
      <xdr:rowOff>34925</xdr:rowOff>
    </xdr:from>
    <xdr:ext cx="329603" cy="454206"/>
    <xdr:pic>
      <xdr:nvPicPr>
        <xdr:cNvPr id="159" name="image189.jpeg" descr="image189.jpeg">
          <a:extLst>
            <a:ext uri="{FF2B5EF4-FFF2-40B4-BE49-F238E27FC236}">
              <a16:creationId xmlns:a16="http://schemas.microsoft.com/office/drawing/2014/main" xmlns="" id="{3C7391AC-A2AB-4ABC-80C8-B55A5239D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324725" y="689292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77</xdr:row>
      <xdr:rowOff>34925</xdr:rowOff>
    </xdr:from>
    <xdr:ext cx="329603" cy="454206"/>
    <xdr:pic>
      <xdr:nvPicPr>
        <xdr:cNvPr id="160" name="image189.jpeg" descr="image189.jpeg">
          <a:extLst>
            <a:ext uri="{FF2B5EF4-FFF2-40B4-BE49-F238E27FC236}">
              <a16:creationId xmlns:a16="http://schemas.microsoft.com/office/drawing/2014/main" xmlns="" id="{F417E885-25FE-4F2D-8588-9167BF38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324725" y="695102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73</xdr:row>
      <xdr:rowOff>63500</xdr:rowOff>
    </xdr:from>
    <xdr:ext cx="329603" cy="454206"/>
    <xdr:pic>
      <xdr:nvPicPr>
        <xdr:cNvPr id="161" name="image190.jpeg" descr="image190.jpeg">
          <a:extLst>
            <a:ext uri="{FF2B5EF4-FFF2-40B4-BE49-F238E27FC236}">
              <a16:creationId xmlns:a16="http://schemas.microsoft.com/office/drawing/2014/main" xmlns="" id="{B0D20009-6BAE-427C-ACEB-B22B4FBB9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372350" y="718629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121</xdr:row>
      <xdr:rowOff>63500</xdr:rowOff>
    </xdr:from>
    <xdr:ext cx="329603" cy="454206"/>
    <xdr:pic>
      <xdr:nvPicPr>
        <xdr:cNvPr id="162" name="image190.jpeg" descr="image190.jpeg">
          <a:extLst>
            <a:ext uri="{FF2B5EF4-FFF2-40B4-BE49-F238E27FC236}">
              <a16:creationId xmlns:a16="http://schemas.microsoft.com/office/drawing/2014/main" xmlns="" id="{B49649D1-C37D-4A6B-BC80-07E5D76F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372350" y="724439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167</xdr:row>
      <xdr:rowOff>63500</xdr:rowOff>
    </xdr:from>
    <xdr:ext cx="329603" cy="454206"/>
    <xdr:pic>
      <xdr:nvPicPr>
        <xdr:cNvPr id="163" name="image190.jpeg" descr="image190.jpeg">
          <a:extLst>
            <a:ext uri="{FF2B5EF4-FFF2-40B4-BE49-F238E27FC236}">
              <a16:creationId xmlns:a16="http://schemas.microsoft.com/office/drawing/2014/main" xmlns="" id="{A8D87FB8-0023-471C-A830-DA0A0DFEE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372350" y="730250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25</xdr:row>
      <xdr:rowOff>63500</xdr:rowOff>
    </xdr:from>
    <xdr:ext cx="329603" cy="454206"/>
    <xdr:pic>
      <xdr:nvPicPr>
        <xdr:cNvPr id="164" name="image190.jpeg" descr="image190.jpeg">
          <a:extLst>
            <a:ext uri="{FF2B5EF4-FFF2-40B4-BE49-F238E27FC236}">
              <a16:creationId xmlns:a16="http://schemas.microsoft.com/office/drawing/2014/main" xmlns="" id="{80391CF7-826B-4A8D-AE18-FAF5252D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372350" y="712819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66675</xdr:colOff>
      <xdr:row>51</xdr:row>
      <xdr:rowOff>53975</xdr:rowOff>
    </xdr:from>
    <xdr:ext cx="329603" cy="396222"/>
    <xdr:pic>
      <xdr:nvPicPr>
        <xdr:cNvPr id="165" name="image19.jpeg" descr="image19.jpeg">
          <a:extLst>
            <a:ext uri="{FF2B5EF4-FFF2-40B4-BE49-F238E27FC236}">
              <a16:creationId xmlns:a16="http://schemas.microsoft.com/office/drawing/2014/main" xmlns="" id="{34383C6B-E435-4825-974A-ABD895B9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334250" y="80568800"/>
          <a:ext cx="329603" cy="396222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99</xdr:row>
      <xdr:rowOff>28575</xdr:rowOff>
    </xdr:from>
    <xdr:ext cx="329603" cy="396222"/>
    <xdr:pic>
      <xdr:nvPicPr>
        <xdr:cNvPr id="166" name="image19.jpeg" descr="image19.jpeg">
          <a:extLst>
            <a:ext uri="{FF2B5EF4-FFF2-40B4-BE49-F238E27FC236}">
              <a16:creationId xmlns:a16="http://schemas.microsoft.com/office/drawing/2014/main" xmlns="" id="{552690CD-2E02-45F3-B7C0-177196B4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324725" y="81124425"/>
          <a:ext cx="329603" cy="396222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145</xdr:row>
      <xdr:rowOff>28575</xdr:rowOff>
    </xdr:from>
    <xdr:ext cx="329603" cy="396222"/>
    <xdr:pic>
      <xdr:nvPicPr>
        <xdr:cNvPr id="167" name="image19.jpeg" descr="image19.jpeg">
          <a:extLst>
            <a:ext uri="{FF2B5EF4-FFF2-40B4-BE49-F238E27FC236}">
              <a16:creationId xmlns:a16="http://schemas.microsoft.com/office/drawing/2014/main" xmlns="" id="{7DEF38E0-32EB-482C-ADF4-DA0C4AB1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362825" y="81705450"/>
          <a:ext cx="329603" cy="396222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195</xdr:row>
      <xdr:rowOff>66675</xdr:rowOff>
    </xdr:from>
    <xdr:ext cx="329603" cy="396222"/>
    <xdr:pic>
      <xdr:nvPicPr>
        <xdr:cNvPr id="168" name="image19.jpeg" descr="image19.jpeg">
          <a:extLst>
            <a:ext uri="{FF2B5EF4-FFF2-40B4-BE49-F238E27FC236}">
              <a16:creationId xmlns:a16="http://schemas.microsoft.com/office/drawing/2014/main" xmlns="" id="{F3D95CB3-0B21-475A-809E-862A4943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381875" y="82324575"/>
          <a:ext cx="329603" cy="396222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53</xdr:row>
      <xdr:rowOff>63500</xdr:rowOff>
    </xdr:from>
    <xdr:ext cx="329603" cy="454206"/>
    <xdr:pic>
      <xdr:nvPicPr>
        <xdr:cNvPr id="169" name="image30.jpeg" descr="image30.jpeg">
          <a:extLst>
            <a:ext uri="{FF2B5EF4-FFF2-40B4-BE49-F238E27FC236}">
              <a16:creationId xmlns:a16="http://schemas.microsoft.com/office/drawing/2014/main" xmlns="" id="{B09B3B10-A06E-4569-8B29-CB3457FE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372350" y="840644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101</xdr:row>
      <xdr:rowOff>66675</xdr:rowOff>
    </xdr:from>
    <xdr:ext cx="329603" cy="454206"/>
    <xdr:pic>
      <xdr:nvPicPr>
        <xdr:cNvPr id="170" name="image30.jpeg" descr="image30.jpeg">
          <a:extLst>
            <a:ext uri="{FF2B5EF4-FFF2-40B4-BE49-F238E27FC236}">
              <a16:creationId xmlns:a16="http://schemas.microsoft.com/office/drawing/2014/main" xmlns="" id="{FE2C536A-CAD4-485F-845E-8F636165A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391400" y="846486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147</xdr:row>
      <xdr:rowOff>76200</xdr:rowOff>
    </xdr:from>
    <xdr:ext cx="329603" cy="454206"/>
    <xdr:pic>
      <xdr:nvPicPr>
        <xdr:cNvPr id="171" name="image30.jpeg" descr="image30.jpeg">
          <a:extLst>
            <a:ext uri="{FF2B5EF4-FFF2-40B4-BE49-F238E27FC236}">
              <a16:creationId xmlns:a16="http://schemas.microsoft.com/office/drawing/2014/main" xmlns="" id="{2E3B83F6-ED46-4041-82EB-173E5F7C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381875" y="852392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197</xdr:row>
      <xdr:rowOff>38100</xdr:rowOff>
    </xdr:from>
    <xdr:ext cx="329603" cy="454206"/>
    <xdr:pic>
      <xdr:nvPicPr>
        <xdr:cNvPr id="172" name="image30.jpeg" descr="image30.jpeg">
          <a:extLst>
            <a:ext uri="{FF2B5EF4-FFF2-40B4-BE49-F238E27FC236}">
              <a16:creationId xmlns:a16="http://schemas.microsoft.com/office/drawing/2014/main" xmlns="" id="{7FC72919-29F1-4086-8D58-FD42FB4DA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410450" y="85782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52</xdr:row>
      <xdr:rowOff>53975</xdr:rowOff>
    </xdr:from>
    <xdr:ext cx="329603" cy="454206"/>
    <xdr:pic>
      <xdr:nvPicPr>
        <xdr:cNvPr id="173" name="image31.jpeg" descr="image31.jpeg">
          <a:extLst>
            <a:ext uri="{FF2B5EF4-FFF2-40B4-BE49-F238E27FC236}">
              <a16:creationId xmlns:a16="http://schemas.microsoft.com/office/drawing/2014/main" xmlns="" id="{3BC12879-1A5E-44A1-92BA-446F8B5B3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362825" y="863790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100</xdr:row>
      <xdr:rowOff>47625</xdr:rowOff>
    </xdr:from>
    <xdr:ext cx="329603" cy="454206"/>
    <xdr:pic>
      <xdr:nvPicPr>
        <xdr:cNvPr id="174" name="image31.jpeg" descr="image31.jpeg">
          <a:extLst>
            <a:ext uri="{FF2B5EF4-FFF2-40B4-BE49-F238E27FC236}">
              <a16:creationId xmlns:a16="http://schemas.microsoft.com/office/drawing/2014/main" xmlns="" id="{FC441C68-13B7-47DD-8A35-E893F90AB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391400" y="869537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146</xdr:row>
      <xdr:rowOff>85725</xdr:rowOff>
    </xdr:from>
    <xdr:ext cx="329603" cy="454206"/>
    <xdr:pic>
      <xdr:nvPicPr>
        <xdr:cNvPr id="175" name="image31.jpeg" descr="image31.jpeg">
          <a:extLst>
            <a:ext uri="{FF2B5EF4-FFF2-40B4-BE49-F238E27FC236}">
              <a16:creationId xmlns:a16="http://schemas.microsoft.com/office/drawing/2014/main" xmlns="" id="{F35790A6-123C-45E4-9F14-4CB656711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391400" y="875728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196</xdr:row>
      <xdr:rowOff>57150</xdr:rowOff>
    </xdr:from>
    <xdr:ext cx="329603" cy="454206"/>
    <xdr:pic>
      <xdr:nvPicPr>
        <xdr:cNvPr id="176" name="image31.jpeg" descr="image31.jpeg">
          <a:extLst>
            <a:ext uri="{FF2B5EF4-FFF2-40B4-BE49-F238E27FC236}">
              <a16:creationId xmlns:a16="http://schemas.microsoft.com/office/drawing/2014/main" xmlns="" id="{5353943A-A1D9-4F9A-AD8A-1E6FC4D45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353300" y="881253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48</xdr:row>
      <xdr:rowOff>44450</xdr:rowOff>
    </xdr:from>
    <xdr:ext cx="329603" cy="454206"/>
    <xdr:pic>
      <xdr:nvPicPr>
        <xdr:cNvPr id="177" name="image230.jpeg" descr="image230.jpeg">
          <a:extLst>
            <a:ext uri="{FF2B5EF4-FFF2-40B4-BE49-F238E27FC236}">
              <a16:creationId xmlns:a16="http://schemas.microsoft.com/office/drawing/2014/main" xmlns="" id="{2A235108-C954-418B-BA3F-D5291FC8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343775" y="974090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96</xdr:row>
      <xdr:rowOff>28575</xdr:rowOff>
    </xdr:from>
    <xdr:ext cx="329603" cy="454206"/>
    <xdr:pic>
      <xdr:nvPicPr>
        <xdr:cNvPr id="178" name="image230.jpeg" descr="image230.jpeg">
          <a:extLst>
            <a:ext uri="{FF2B5EF4-FFF2-40B4-BE49-F238E27FC236}">
              <a16:creationId xmlns:a16="http://schemas.microsoft.com/office/drawing/2014/main" xmlns="" id="{0A26DD4C-214C-4B8B-AB06-5964ECEAF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400925" y="97974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142</xdr:row>
      <xdr:rowOff>38100</xdr:rowOff>
    </xdr:from>
    <xdr:ext cx="329603" cy="454206"/>
    <xdr:pic>
      <xdr:nvPicPr>
        <xdr:cNvPr id="179" name="image230.jpeg" descr="image230.jpeg">
          <a:extLst>
            <a:ext uri="{FF2B5EF4-FFF2-40B4-BE49-F238E27FC236}">
              <a16:creationId xmlns:a16="http://schemas.microsoft.com/office/drawing/2014/main" xmlns="" id="{372178CB-AA9C-4868-A3C0-A8C9EF23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400925" y="9856470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133350</xdr:colOff>
      <xdr:row>192</xdr:row>
      <xdr:rowOff>57150</xdr:rowOff>
    </xdr:from>
    <xdr:ext cx="329603" cy="454206"/>
    <xdr:pic>
      <xdr:nvPicPr>
        <xdr:cNvPr id="180" name="image230.jpeg" descr="image230.jpeg">
          <a:extLst>
            <a:ext uri="{FF2B5EF4-FFF2-40B4-BE49-F238E27FC236}">
              <a16:creationId xmlns:a16="http://schemas.microsoft.com/office/drawing/2014/main" xmlns="" id="{4B0A0C98-1362-426C-9411-A605A9BD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400925" y="991647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49</xdr:row>
      <xdr:rowOff>25400</xdr:rowOff>
    </xdr:from>
    <xdr:ext cx="329603" cy="454206"/>
    <xdr:pic>
      <xdr:nvPicPr>
        <xdr:cNvPr id="181" name="image232.jpeg" descr="image232.jpeg">
          <a:extLst>
            <a:ext uri="{FF2B5EF4-FFF2-40B4-BE49-F238E27FC236}">
              <a16:creationId xmlns:a16="http://schemas.microsoft.com/office/drawing/2014/main" xmlns="" id="{7302D686-DBCD-41A5-B9C4-58DA00BB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343775" y="997140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97</xdr:row>
      <xdr:rowOff>76200</xdr:rowOff>
    </xdr:from>
    <xdr:ext cx="329603" cy="454206"/>
    <xdr:pic>
      <xdr:nvPicPr>
        <xdr:cNvPr id="182" name="image232.jpeg" descr="image232.jpeg">
          <a:extLst>
            <a:ext uri="{FF2B5EF4-FFF2-40B4-BE49-F238E27FC236}">
              <a16:creationId xmlns:a16="http://schemas.microsoft.com/office/drawing/2014/main" xmlns="" id="{AC373C1F-7373-4281-8F28-E695E485C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362825" y="100345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85725</xdr:colOff>
      <xdr:row>143</xdr:row>
      <xdr:rowOff>85725</xdr:rowOff>
    </xdr:from>
    <xdr:ext cx="329603" cy="454206"/>
    <xdr:pic>
      <xdr:nvPicPr>
        <xdr:cNvPr id="183" name="image232.jpeg" descr="image232.jpeg">
          <a:extLst>
            <a:ext uri="{FF2B5EF4-FFF2-40B4-BE49-F238E27FC236}">
              <a16:creationId xmlns:a16="http://schemas.microsoft.com/office/drawing/2014/main" xmlns="" id="{287AB7AB-4D8E-44E2-B27B-5889670A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353300" y="1009364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76200</xdr:colOff>
      <xdr:row>193</xdr:row>
      <xdr:rowOff>57150</xdr:rowOff>
    </xdr:from>
    <xdr:ext cx="329603" cy="454206"/>
    <xdr:pic>
      <xdr:nvPicPr>
        <xdr:cNvPr id="184" name="image232.jpeg" descr="image232.jpeg">
          <a:extLst>
            <a:ext uri="{FF2B5EF4-FFF2-40B4-BE49-F238E27FC236}">
              <a16:creationId xmlns:a16="http://schemas.microsoft.com/office/drawing/2014/main" xmlns="" id="{D03C8351-4B67-48A3-B4F6-801D18387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343775" y="1014888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45</xdr:row>
      <xdr:rowOff>44450</xdr:rowOff>
    </xdr:from>
    <xdr:ext cx="329603" cy="454206"/>
    <xdr:pic>
      <xdr:nvPicPr>
        <xdr:cNvPr id="185" name="image291.jpeg" descr="image291.jpeg">
          <a:extLst>
            <a:ext uri="{FF2B5EF4-FFF2-40B4-BE49-F238E27FC236}">
              <a16:creationId xmlns:a16="http://schemas.microsoft.com/office/drawing/2014/main" xmlns="" id="{0B6542DD-CDF4-43FE-A7C2-A479A948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362825" y="10612437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93</xdr:row>
      <xdr:rowOff>76200</xdr:rowOff>
    </xdr:from>
    <xdr:ext cx="329603" cy="454206"/>
    <xdr:pic>
      <xdr:nvPicPr>
        <xdr:cNvPr id="186" name="image291.jpeg" descr="image291.jpeg">
          <a:extLst>
            <a:ext uri="{FF2B5EF4-FFF2-40B4-BE49-F238E27FC236}">
              <a16:creationId xmlns:a16="http://schemas.microsoft.com/office/drawing/2014/main" xmlns="" id="{A7A864A8-47D8-4BE7-8EF2-D72E6F0C7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410450" y="106737150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114300</xdr:colOff>
      <xdr:row>140</xdr:row>
      <xdr:rowOff>57150</xdr:rowOff>
    </xdr:from>
    <xdr:ext cx="329603" cy="454206"/>
    <xdr:pic>
      <xdr:nvPicPr>
        <xdr:cNvPr id="187" name="image291.jpeg" descr="image291.jpeg">
          <a:extLst>
            <a:ext uri="{FF2B5EF4-FFF2-40B4-BE49-F238E27FC236}">
              <a16:creationId xmlns:a16="http://schemas.microsoft.com/office/drawing/2014/main" xmlns="" id="{288F13BA-760D-450E-A1F6-006CC6E5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381875" y="1072991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190</xdr:row>
      <xdr:rowOff>47625</xdr:rowOff>
    </xdr:from>
    <xdr:ext cx="329603" cy="454206"/>
    <xdr:pic>
      <xdr:nvPicPr>
        <xdr:cNvPr id="188" name="image291.jpeg" descr="image291.jpeg">
          <a:extLst>
            <a:ext uri="{FF2B5EF4-FFF2-40B4-BE49-F238E27FC236}">
              <a16:creationId xmlns:a16="http://schemas.microsoft.com/office/drawing/2014/main" xmlns="" id="{BE7645C1-988A-4313-B40F-8D3D7F8DF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410450" y="107870625"/>
          <a:ext cx="329603" cy="454206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42</xdr:row>
      <xdr:rowOff>34924</xdr:rowOff>
    </xdr:from>
    <xdr:ext cx="361728" cy="498475"/>
    <xdr:pic>
      <xdr:nvPicPr>
        <xdr:cNvPr id="189" name="image292.jpeg" descr="image292.jpeg">
          <a:extLst>
            <a:ext uri="{FF2B5EF4-FFF2-40B4-BE49-F238E27FC236}">
              <a16:creationId xmlns:a16="http://schemas.microsoft.com/office/drawing/2014/main" xmlns="" id="{0EB4A6C5-952E-47E3-9498-F1F3B6CA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362825" y="108438949"/>
          <a:ext cx="361728" cy="498475"/>
        </a:xfrm>
        <a:prstGeom prst="rect">
          <a:avLst/>
        </a:prstGeom>
      </xdr:spPr>
    </xdr:pic>
    <xdr:clientData/>
  </xdr:oneCellAnchor>
  <xdr:oneCellAnchor>
    <xdr:from>
      <xdr:col>9</xdr:col>
      <xdr:colOff>123825</xdr:colOff>
      <xdr:row>87</xdr:row>
      <xdr:rowOff>19050</xdr:rowOff>
    </xdr:from>
    <xdr:ext cx="361728" cy="498475"/>
    <xdr:pic>
      <xdr:nvPicPr>
        <xdr:cNvPr id="190" name="image292.jpeg" descr="image292.jpeg">
          <a:extLst>
            <a:ext uri="{FF2B5EF4-FFF2-40B4-BE49-F238E27FC236}">
              <a16:creationId xmlns:a16="http://schemas.microsoft.com/office/drawing/2014/main" xmlns="" id="{D7705E2E-CE9A-4B82-9166-047F1EF28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391400" y="109004100"/>
          <a:ext cx="361728" cy="498475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137</xdr:row>
      <xdr:rowOff>19050</xdr:rowOff>
    </xdr:from>
    <xdr:ext cx="361728" cy="498475"/>
    <xdr:pic>
      <xdr:nvPicPr>
        <xdr:cNvPr id="191" name="image292.jpeg" descr="image292.jpeg">
          <a:extLst>
            <a:ext uri="{FF2B5EF4-FFF2-40B4-BE49-F238E27FC236}">
              <a16:creationId xmlns:a16="http://schemas.microsoft.com/office/drawing/2014/main" xmlns="" id="{CB3D8CC1-0971-45B6-9DBB-84F1CA699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372350" y="109585125"/>
          <a:ext cx="361728" cy="498475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185</xdr:row>
      <xdr:rowOff>47625</xdr:rowOff>
    </xdr:from>
    <xdr:ext cx="361728" cy="498475"/>
    <xdr:pic>
      <xdr:nvPicPr>
        <xdr:cNvPr id="192" name="image292.jpeg" descr="image292.jpeg">
          <a:extLst>
            <a:ext uri="{FF2B5EF4-FFF2-40B4-BE49-F238E27FC236}">
              <a16:creationId xmlns:a16="http://schemas.microsoft.com/office/drawing/2014/main" xmlns="" id="{B2270401-E140-4BBF-AA56-DAD081EE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410450" y="110194725"/>
          <a:ext cx="361728" cy="498475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32</xdr:row>
      <xdr:rowOff>111125</xdr:rowOff>
    </xdr:from>
    <xdr:ext cx="329603" cy="348083"/>
    <xdr:pic>
      <xdr:nvPicPr>
        <xdr:cNvPr id="193" name="image21.jpeg" descr="image21.jpeg">
          <a:extLst>
            <a:ext uri="{FF2B5EF4-FFF2-40B4-BE49-F238E27FC236}">
              <a16:creationId xmlns:a16="http://schemas.microsoft.com/office/drawing/2014/main" xmlns="" id="{10A9B02E-9C7C-462F-BDB0-78F71FD9B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16332200"/>
          <a:ext cx="329603" cy="348083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78</xdr:row>
      <xdr:rowOff>82550</xdr:rowOff>
    </xdr:from>
    <xdr:ext cx="329603" cy="344860"/>
    <xdr:pic>
      <xdr:nvPicPr>
        <xdr:cNvPr id="194" name="image22.jpeg" descr="image22.jpeg">
          <a:extLst>
            <a:ext uri="{FF2B5EF4-FFF2-40B4-BE49-F238E27FC236}">
              <a16:creationId xmlns:a16="http://schemas.microsoft.com/office/drawing/2014/main" xmlns="" id="{1FAE40E0-5BDB-41C1-AE0E-193646C0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43030775"/>
          <a:ext cx="329603" cy="344860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127</xdr:row>
      <xdr:rowOff>57150</xdr:rowOff>
    </xdr:from>
    <xdr:ext cx="329603" cy="454206"/>
    <xdr:pic>
      <xdr:nvPicPr>
        <xdr:cNvPr id="195" name="image28.jpeg" descr="image28.jpeg">
          <a:extLst>
            <a:ext uri="{FF2B5EF4-FFF2-40B4-BE49-F238E27FC236}">
              <a16:creationId xmlns:a16="http://schemas.microsoft.com/office/drawing/2014/main" xmlns="" id="{9418C8C1-2AD5-4F15-ACC1-567BCF14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4775" y="71475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173</xdr:row>
      <xdr:rowOff>63500</xdr:rowOff>
    </xdr:from>
    <xdr:ext cx="329603" cy="454206"/>
    <xdr:pic>
      <xdr:nvPicPr>
        <xdr:cNvPr id="196" name="image41.jpeg" descr="image41.jpeg">
          <a:extLst>
            <a:ext uri="{FF2B5EF4-FFF2-40B4-BE49-F238E27FC236}">
              <a16:creationId xmlns:a16="http://schemas.microsoft.com/office/drawing/2014/main" xmlns="" id="{ED1AEDE7-2B9A-4B30-90AA-09C60C79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2875" y="98209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33</xdr:row>
      <xdr:rowOff>63500</xdr:rowOff>
    </xdr:from>
    <xdr:ext cx="329603" cy="454206"/>
    <xdr:pic>
      <xdr:nvPicPr>
        <xdr:cNvPr id="197" name="image42.jpeg" descr="image42.jpeg">
          <a:extLst>
            <a:ext uri="{FF2B5EF4-FFF2-40B4-BE49-F238E27FC236}">
              <a16:creationId xmlns:a16="http://schemas.microsoft.com/office/drawing/2014/main" xmlns="" id="{8B94F7DB-D172-4D33-A5A0-323CF669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0" y="16865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174</xdr:row>
      <xdr:rowOff>63500</xdr:rowOff>
    </xdr:from>
    <xdr:ext cx="329603" cy="454206"/>
    <xdr:pic>
      <xdr:nvPicPr>
        <xdr:cNvPr id="198" name="image43.jpeg" descr="image43.jpeg">
          <a:extLst>
            <a:ext uri="{FF2B5EF4-FFF2-40B4-BE49-F238E27FC236}">
              <a16:creationId xmlns:a16="http://schemas.microsoft.com/office/drawing/2014/main" xmlns="" id="{D18B1A4E-FF08-4C36-ADBD-595A2FA2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81925" y="987901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9</xdr:row>
      <xdr:rowOff>34925</xdr:rowOff>
    </xdr:from>
    <xdr:ext cx="329603" cy="454206"/>
    <xdr:pic>
      <xdr:nvPicPr>
        <xdr:cNvPr id="199" name="image48.jpeg" descr="image48.jpeg">
          <a:extLst>
            <a:ext uri="{FF2B5EF4-FFF2-40B4-BE49-F238E27FC236}">
              <a16:creationId xmlns:a16="http://schemas.microsoft.com/office/drawing/2014/main" xmlns="" id="{172319DE-F930-431E-A987-5FAA2B02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34300" y="28924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59</xdr:row>
      <xdr:rowOff>53975</xdr:rowOff>
    </xdr:from>
    <xdr:ext cx="329603" cy="454206"/>
    <xdr:pic>
      <xdr:nvPicPr>
        <xdr:cNvPr id="200" name="image50.jpeg" descr="image50.jpeg">
          <a:extLst>
            <a:ext uri="{FF2B5EF4-FFF2-40B4-BE49-F238E27FC236}">
              <a16:creationId xmlns:a16="http://schemas.microsoft.com/office/drawing/2014/main" xmlns="" id="{15380BED-8E87-47F5-8E6A-4E884FE7F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24775" y="319627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108</xdr:row>
      <xdr:rowOff>44450</xdr:rowOff>
    </xdr:from>
    <xdr:ext cx="329603" cy="454206"/>
    <xdr:pic>
      <xdr:nvPicPr>
        <xdr:cNvPr id="201" name="image52.jpeg" descr="image52.jpeg">
          <a:extLst>
            <a:ext uri="{FF2B5EF4-FFF2-40B4-BE49-F238E27FC236}">
              <a16:creationId xmlns:a16="http://schemas.microsoft.com/office/drawing/2014/main" xmlns="" id="{8A61C835-DAE9-46AD-AF93-98BB319F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05725" y="604234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153</xdr:row>
      <xdr:rowOff>34925</xdr:rowOff>
    </xdr:from>
    <xdr:ext cx="329603" cy="454206"/>
    <xdr:pic>
      <xdr:nvPicPr>
        <xdr:cNvPr id="202" name="image54.jpeg" descr="image54.jpeg">
          <a:extLst>
            <a:ext uri="{FF2B5EF4-FFF2-40B4-BE49-F238E27FC236}">
              <a16:creationId xmlns:a16="http://schemas.microsoft.com/office/drawing/2014/main" xmlns="" id="{51940232-FB25-4A43-A2D1-011613B1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05725" y="865600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58</xdr:row>
      <xdr:rowOff>82550</xdr:rowOff>
    </xdr:from>
    <xdr:ext cx="329603" cy="454206"/>
    <xdr:pic>
      <xdr:nvPicPr>
        <xdr:cNvPr id="203" name="image58.jpeg" descr="image58.jpeg">
          <a:extLst>
            <a:ext uri="{FF2B5EF4-FFF2-40B4-BE49-F238E27FC236}">
              <a16:creationId xmlns:a16="http://schemas.microsoft.com/office/drawing/2014/main" xmlns="" id="{73F42E7A-4C8B-4B63-8B29-E7D546566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00975" y="314102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106</xdr:row>
      <xdr:rowOff>44450</xdr:rowOff>
    </xdr:from>
    <xdr:ext cx="329603" cy="454206"/>
    <xdr:pic>
      <xdr:nvPicPr>
        <xdr:cNvPr id="204" name="image59.jpeg" descr="image59.jpeg">
          <a:extLst>
            <a:ext uri="{FF2B5EF4-FFF2-40B4-BE49-F238E27FC236}">
              <a16:creationId xmlns:a16="http://schemas.microsoft.com/office/drawing/2014/main" xmlns="" id="{A7EC8B26-30AF-4312-8A80-DD995338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05725" y="592613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155</xdr:row>
      <xdr:rowOff>63500</xdr:rowOff>
    </xdr:from>
    <xdr:ext cx="329603" cy="400484"/>
    <xdr:pic>
      <xdr:nvPicPr>
        <xdr:cNvPr id="205" name="image61.jpeg" descr="image61.jpeg">
          <a:extLst>
            <a:ext uri="{FF2B5EF4-FFF2-40B4-BE49-F238E27FC236}">
              <a16:creationId xmlns:a16="http://schemas.microsoft.com/office/drawing/2014/main" xmlns="" id="{3DA3F839-EBCA-4E1E-8397-B27D32E0A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77150" y="87750650"/>
          <a:ext cx="329603" cy="400484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14</xdr:row>
      <xdr:rowOff>111125</xdr:rowOff>
    </xdr:from>
    <xdr:ext cx="329603" cy="372451"/>
    <xdr:pic>
      <xdr:nvPicPr>
        <xdr:cNvPr id="206" name="image62.jpeg" descr="image62.jpeg">
          <a:extLst>
            <a:ext uri="{FF2B5EF4-FFF2-40B4-BE49-F238E27FC236}">
              <a16:creationId xmlns:a16="http://schemas.microsoft.com/office/drawing/2014/main" xmlns="" id="{1AEAE67C-EC9E-4132-8EDB-5ECFFB7DA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4300" y="5873750"/>
          <a:ext cx="329603" cy="372451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62</xdr:row>
      <xdr:rowOff>73025</xdr:rowOff>
    </xdr:from>
    <xdr:ext cx="329603" cy="335539"/>
    <xdr:pic>
      <xdr:nvPicPr>
        <xdr:cNvPr id="207" name="image63.jpeg" descr="image63.jpeg">
          <a:extLst>
            <a:ext uri="{FF2B5EF4-FFF2-40B4-BE49-F238E27FC236}">
              <a16:creationId xmlns:a16="http://schemas.microsoft.com/office/drawing/2014/main" xmlns="" id="{3A4F6D3A-8369-444D-BD21-1E50ABD13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15250" y="33724850"/>
          <a:ext cx="329603" cy="335539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12</xdr:row>
      <xdr:rowOff>63500</xdr:rowOff>
    </xdr:from>
    <xdr:ext cx="329603" cy="409284"/>
    <xdr:pic>
      <xdr:nvPicPr>
        <xdr:cNvPr id="208" name="image64.jpeg" descr="image64.jpeg">
          <a:extLst>
            <a:ext uri="{FF2B5EF4-FFF2-40B4-BE49-F238E27FC236}">
              <a16:creationId xmlns:a16="http://schemas.microsoft.com/office/drawing/2014/main" xmlns="" id="{69579AE4-579E-420B-AE0E-8A462EBF2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05725" y="4664075"/>
          <a:ext cx="329603" cy="409284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64</xdr:row>
      <xdr:rowOff>82550</xdr:rowOff>
    </xdr:from>
    <xdr:ext cx="329603" cy="448734"/>
    <xdr:pic>
      <xdr:nvPicPr>
        <xdr:cNvPr id="209" name="image65.jpeg" descr="image65.jpeg">
          <a:extLst>
            <a:ext uri="{FF2B5EF4-FFF2-40B4-BE49-F238E27FC236}">
              <a16:creationId xmlns:a16="http://schemas.microsoft.com/office/drawing/2014/main" xmlns="" id="{6C16C40C-1050-452D-8CE9-998267D5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67625" y="34896425"/>
          <a:ext cx="329603" cy="448734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110</xdr:row>
      <xdr:rowOff>82550</xdr:rowOff>
    </xdr:from>
    <xdr:ext cx="329603" cy="335539"/>
    <xdr:pic>
      <xdr:nvPicPr>
        <xdr:cNvPr id="210" name="image66.jpeg" descr="image66.jpeg">
          <a:extLst>
            <a:ext uri="{FF2B5EF4-FFF2-40B4-BE49-F238E27FC236}">
              <a16:creationId xmlns:a16="http://schemas.microsoft.com/office/drawing/2014/main" xmlns="" id="{11F7426A-4568-4DF7-9DC7-4E1155B8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77150" y="61623575"/>
          <a:ext cx="329603" cy="335539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109</xdr:row>
      <xdr:rowOff>44450</xdr:rowOff>
    </xdr:from>
    <xdr:ext cx="329603" cy="409284"/>
    <xdr:pic>
      <xdr:nvPicPr>
        <xdr:cNvPr id="211" name="image67.jpeg" descr="image67.jpeg">
          <a:extLst>
            <a:ext uri="{FF2B5EF4-FFF2-40B4-BE49-F238E27FC236}">
              <a16:creationId xmlns:a16="http://schemas.microsoft.com/office/drawing/2014/main" xmlns="" id="{96EA60FB-2790-43C4-A5AC-CD172428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15250" y="61004450"/>
          <a:ext cx="329603" cy="409284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128</xdr:row>
      <xdr:rowOff>82550</xdr:rowOff>
    </xdr:from>
    <xdr:ext cx="329603" cy="454206"/>
    <xdr:pic>
      <xdr:nvPicPr>
        <xdr:cNvPr id="212" name="image100.jpeg" descr="image100.jpeg">
          <a:extLst>
            <a:ext uri="{FF2B5EF4-FFF2-40B4-BE49-F238E27FC236}">
              <a16:creationId xmlns:a16="http://schemas.microsoft.com/office/drawing/2014/main" xmlns="" id="{D79B34CB-587A-4F57-BE53-08B36830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43825" y="720820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129</xdr:row>
      <xdr:rowOff>73025</xdr:rowOff>
    </xdr:from>
    <xdr:ext cx="329603" cy="454206"/>
    <xdr:pic>
      <xdr:nvPicPr>
        <xdr:cNvPr id="213" name="image104.jpeg" descr="image104.jpeg">
          <a:extLst>
            <a:ext uri="{FF2B5EF4-FFF2-40B4-BE49-F238E27FC236}">
              <a16:creationId xmlns:a16="http://schemas.microsoft.com/office/drawing/2014/main" xmlns="" id="{288CF05F-81D0-4FA4-9233-1C4D1DAF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15250" y="726535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180</xdr:row>
      <xdr:rowOff>53975</xdr:rowOff>
    </xdr:from>
    <xdr:ext cx="329603" cy="454206"/>
    <xdr:pic>
      <xdr:nvPicPr>
        <xdr:cNvPr id="214" name="image106.jpeg" descr="image106.jpeg">
          <a:extLst>
            <a:ext uri="{FF2B5EF4-FFF2-40B4-BE49-F238E27FC236}">
              <a16:creationId xmlns:a16="http://schemas.microsoft.com/office/drawing/2014/main" xmlns="" id="{EE708786-376F-4CF4-9A63-3E9EFDF8A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753350" y="1022667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38</xdr:row>
      <xdr:rowOff>73025</xdr:rowOff>
    </xdr:from>
    <xdr:ext cx="329603" cy="454206"/>
    <xdr:pic>
      <xdr:nvPicPr>
        <xdr:cNvPr id="215" name="image107.jpeg" descr="image107.jpeg">
          <a:extLst>
            <a:ext uri="{FF2B5EF4-FFF2-40B4-BE49-F238E27FC236}">
              <a16:creationId xmlns:a16="http://schemas.microsoft.com/office/drawing/2014/main" xmlns="" id="{244B7CD3-CF60-4A60-B21B-4FA6E621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743825" y="19780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86</xdr:row>
      <xdr:rowOff>92075</xdr:rowOff>
    </xdr:from>
    <xdr:ext cx="329603" cy="454206"/>
    <xdr:pic>
      <xdr:nvPicPr>
        <xdr:cNvPr id="216" name="image108.jpeg" descr="image108.jpeg">
          <a:extLst>
            <a:ext uri="{FF2B5EF4-FFF2-40B4-BE49-F238E27FC236}">
              <a16:creationId xmlns:a16="http://schemas.microsoft.com/office/drawing/2014/main" xmlns="" id="{2917973E-A8A2-4844-9238-DCB505C4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47688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136</xdr:row>
      <xdr:rowOff>34925</xdr:rowOff>
    </xdr:from>
    <xdr:ext cx="329603" cy="454206"/>
    <xdr:pic>
      <xdr:nvPicPr>
        <xdr:cNvPr id="217" name="image111.jpeg" descr="image111.jpeg">
          <a:extLst>
            <a:ext uri="{FF2B5EF4-FFF2-40B4-BE49-F238E27FC236}">
              <a16:creationId xmlns:a16="http://schemas.microsoft.com/office/drawing/2014/main" xmlns="" id="{D0B9CF8C-17F6-4AF9-9964-FE6C9DDEF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734300" y="76682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184</xdr:row>
      <xdr:rowOff>73025</xdr:rowOff>
    </xdr:from>
    <xdr:ext cx="329603" cy="454206"/>
    <xdr:pic>
      <xdr:nvPicPr>
        <xdr:cNvPr id="218" name="image113.jpeg" descr="image113.jpeg">
          <a:extLst>
            <a:ext uri="{FF2B5EF4-FFF2-40B4-BE49-F238E27FC236}">
              <a16:creationId xmlns:a16="http://schemas.microsoft.com/office/drawing/2014/main" xmlns="" id="{54F4202C-808F-42DC-ADB6-07D2E4A7D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05725" y="1046099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181</xdr:row>
      <xdr:rowOff>82550</xdr:rowOff>
    </xdr:from>
    <xdr:ext cx="329603" cy="454206"/>
    <xdr:pic>
      <xdr:nvPicPr>
        <xdr:cNvPr id="219" name="image114.jpeg" descr="image114.jpeg">
          <a:extLst>
            <a:ext uri="{FF2B5EF4-FFF2-40B4-BE49-F238E27FC236}">
              <a16:creationId xmlns:a16="http://schemas.microsoft.com/office/drawing/2014/main" xmlns="" id="{1D49FE5C-DEB8-49AF-988A-1FA6FE1AE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696200" y="1028763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182</xdr:row>
      <xdr:rowOff>73025</xdr:rowOff>
    </xdr:from>
    <xdr:ext cx="329603" cy="454206"/>
    <xdr:pic>
      <xdr:nvPicPr>
        <xdr:cNvPr id="220" name="image115.jpeg" descr="image115.jpeg">
          <a:extLst>
            <a:ext uri="{FF2B5EF4-FFF2-40B4-BE49-F238E27FC236}">
              <a16:creationId xmlns:a16="http://schemas.microsoft.com/office/drawing/2014/main" xmlns="" id="{CFAFFDF3-BF2F-48F9-ACD4-D47B4555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715250" y="1034478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83</xdr:row>
      <xdr:rowOff>53975</xdr:rowOff>
    </xdr:from>
    <xdr:ext cx="329603" cy="454206"/>
    <xdr:pic>
      <xdr:nvPicPr>
        <xdr:cNvPr id="221" name="image116.jpeg" descr="image116.jpeg">
          <a:extLst>
            <a:ext uri="{FF2B5EF4-FFF2-40B4-BE49-F238E27FC236}">
              <a16:creationId xmlns:a16="http://schemas.microsoft.com/office/drawing/2014/main" xmlns="" id="{A8FC4F13-BFAF-43A8-9204-12CD8BF39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715250" y="45907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133</xdr:row>
      <xdr:rowOff>44450</xdr:rowOff>
    </xdr:from>
    <xdr:ext cx="329603" cy="454206"/>
    <xdr:pic>
      <xdr:nvPicPr>
        <xdr:cNvPr id="222" name="image117.jpeg" descr="image117.jpeg">
          <a:extLst>
            <a:ext uri="{FF2B5EF4-FFF2-40B4-BE49-F238E27FC236}">
              <a16:creationId xmlns:a16="http://schemas.microsoft.com/office/drawing/2014/main" xmlns="" id="{5D8A80D0-51F4-446D-BA07-85109044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686675" y="749490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179</xdr:row>
      <xdr:rowOff>6350</xdr:rowOff>
    </xdr:from>
    <xdr:ext cx="329603" cy="454206"/>
    <xdr:pic>
      <xdr:nvPicPr>
        <xdr:cNvPr id="223" name="image118.jpeg" descr="image118.jpeg">
          <a:extLst>
            <a:ext uri="{FF2B5EF4-FFF2-40B4-BE49-F238E27FC236}">
              <a16:creationId xmlns:a16="http://schemas.microsoft.com/office/drawing/2014/main" xmlns="" id="{19C957B0-F642-45BD-9EC1-CB21353B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05725" y="101638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176</xdr:row>
      <xdr:rowOff>44450</xdr:rowOff>
    </xdr:from>
    <xdr:ext cx="329603" cy="454206"/>
    <xdr:pic>
      <xdr:nvPicPr>
        <xdr:cNvPr id="224" name="image119.jpeg" descr="image119.jpeg">
          <a:extLst>
            <a:ext uri="{FF2B5EF4-FFF2-40B4-BE49-F238E27FC236}">
              <a16:creationId xmlns:a16="http://schemas.microsoft.com/office/drawing/2014/main" xmlns="" id="{3552F2FC-37BF-49B7-AE8E-674895B04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24775" y="999331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131</xdr:row>
      <xdr:rowOff>34925</xdr:rowOff>
    </xdr:from>
    <xdr:ext cx="329603" cy="454206"/>
    <xdr:pic>
      <xdr:nvPicPr>
        <xdr:cNvPr id="225" name="image120.jpeg" descr="image120.jpeg">
          <a:extLst>
            <a:ext uri="{FF2B5EF4-FFF2-40B4-BE49-F238E27FC236}">
              <a16:creationId xmlns:a16="http://schemas.microsoft.com/office/drawing/2014/main" xmlns="" id="{FDDDE213-BE03-464B-9A52-5142047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05725" y="73777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178</xdr:row>
      <xdr:rowOff>34925</xdr:rowOff>
    </xdr:from>
    <xdr:ext cx="329603" cy="454206"/>
    <xdr:pic>
      <xdr:nvPicPr>
        <xdr:cNvPr id="226" name="image121.jpeg" descr="image121.jpeg">
          <a:extLst>
            <a:ext uri="{FF2B5EF4-FFF2-40B4-BE49-F238E27FC236}">
              <a16:creationId xmlns:a16="http://schemas.microsoft.com/office/drawing/2014/main" xmlns="" id="{713FC177-F709-4F84-A1BB-5211DE343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05725" y="101085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112</xdr:row>
      <xdr:rowOff>44450</xdr:rowOff>
    </xdr:from>
    <xdr:ext cx="329603" cy="454206"/>
    <xdr:pic>
      <xdr:nvPicPr>
        <xdr:cNvPr id="227" name="image122.jpeg" descr="image122.jpeg">
          <a:extLst>
            <a:ext uri="{FF2B5EF4-FFF2-40B4-BE49-F238E27FC236}">
              <a16:creationId xmlns:a16="http://schemas.microsoft.com/office/drawing/2014/main" xmlns="" id="{63977285-DD65-4534-A14E-8FE15AB24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686675" y="627475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111</xdr:row>
      <xdr:rowOff>53975</xdr:rowOff>
    </xdr:from>
    <xdr:ext cx="329603" cy="454206"/>
    <xdr:pic>
      <xdr:nvPicPr>
        <xdr:cNvPr id="228" name="image123.jpeg" descr="image123.jpeg">
          <a:extLst>
            <a:ext uri="{FF2B5EF4-FFF2-40B4-BE49-F238E27FC236}">
              <a16:creationId xmlns:a16="http://schemas.microsoft.com/office/drawing/2014/main" xmlns="" id="{87C14887-0A66-40C6-922A-379F716D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96200" y="621760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113</xdr:row>
      <xdr:rowOff>63500</xdr:rowOff>
    </xdr:from>
    <xdr:ext cx="329603" cy="454206"/>
    <xdr:pic>
      <xdr:nvPicPr>
        <xdr:cNvPr id="229" name="image124.jpeg" descr="image124.jpeg">
          <a:extLst>
            <a:ext uri="{FF2B5EF4-FFF2-40B4-BE49-F238E27FC236}">
              <a16:creationId xmlns:a16="http://schemas.microsoft.com/office/drawing/2014/main" xmlns="" id="{0A7998C8-7322-4119-B302-441D58D3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96200" y="63347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165</xdr:row>
      <xdr:rowOff>53975</xdr:rowOff>
    </xdr:from>
    <xdr:ext cx="329603" cy="454206"/>
    <xdr:pic>
      <xdr:nvPicPr>
        <xdr:cNvPr id="230" name="image126.jpeg" descr="image126.jpeg">
          <a:extLst>
            <a:ext uri="{FF2B5EF4-FFF2-40B4-BE49-F238E27FC236}">
              <a16:creationId xmlns:a16="http://schemas.microsoft.com/office/drawing/2014/main" xmlns="" id="{BABD0F47-8BD7-4FAE-8860-14877E07D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724775" y="935513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165</xdr:row>
      <xdr:rowOff>577850</xdr:rowOff>
    </xdr:from>
    <xdr:ext cx="329603" cy="454206"/>
    <xdr:pic>
      <xdr:nvPicPr>
        <xdr:cNvPr id="231" name="image128.jpeg" descr="image128.jpeg">
          <a:extLst>
            <a:ext uri="{FF2B5EF4-FFF2-40B4-BE49-F238E27FC236}">
              <a16:creationId xmlns:a16="http://schemas.microsoft.com/office/drawing/2014/main" xmlns="" id="{9D9B3CA0-6150-43F8-A51A-E20DE71D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715250" y="94075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120</xdr:row>
      <xdr:rowOff>34925</xdr:rowOff>
    </xdr:from>
    <xdr:ext cx="329603" cy="454206"/>
    <xdr:pic>
      <xdr:nvPicPr>
        <xdr:cNvPr id="232" name="image129.jpeg" descr="image129.jpeg">
          <a:extLst>
            <a:ext uri="{FF2B5EF4-FFF2-40B4-BE49-F238E27FC236}">
              <a16:creationId xmlns:a16="http://schemas.microsoft.com/office/drawing/2014/main" xmlns="" id="{6DC42F1A-61B8-4F9C-86DF-77821D19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05725" y="673862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162</xdr:row>
      <xdr:rowOff>53975</xdr:rowOff>
    </xdr:from>
    <xdr:ext cx="329603" cy="454206"/>
    <xdr:pic>
      <xdr:nvPicPr>
        <xdr:cNvPr id="233" name="image131.jpeg" descr="image131.jpeg">
          <a:extLst>
            <a:ext uri="{FF2B5EF4-FFF2-40B4-BE49-F238E27FC236}">
              <a16:creationId xmlns:a16="http://schemas.microsoft.com/office/drawing/2014/main" xmlns="" id="{DCC959BA-3B9C-454E-B78D-16849684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658100" y="91808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69</xdr:row>
      <xdr:rowOff>44450</xdr:rowOff>
    </xdr:from>
    <xdr:ext cx="329603" cy="454206"/>
    <xdr:pic>
      <xdr:nvPicPr>
        <xdr:cNvPr id="234" name="image132.jpeg" descr="image132.jpeg">
          <a:extLst>
            <a:ext uri="{FF2B5EF4-FFF2-40B4-BE49-F238E27FC236}">
              <a16:creationId xmlns:a16="http://schemas.microsoft.com/office/drawing/2014/main" xmlns="" id="{9B74E6C0-A9A2-4DDC-BD6E-47FA6C42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96200" y="377634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23</xdr:row>
      <xdr:rowOff>53975</xdr:rowOff>
    </xdr:from>
    <xdr:ext cx="329603" cy="454206"/>
    <xdr:pic>
      <xdr:nvPicPr>
        <xdr:cNvPr id="235" name="image133.jpeg" descr="image133.jpeg">
          <a:extLst>
            <a:ext uri="{FF2B5EF4-FFF2-40B4-BE49-F238E27FC236}">
              <a16:creationId xmlns:a16="http://schemas.microsoft.com/office/drawing/2014/main" xmlns="" id="{72E7742A-7086-417F-AD93-BC9779CC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724775" y="110458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118</xdr:row>
      <xdr:rowOff>44450</xdr:rowOff>
    </xdr:from>
    <xdr:ext cx="329603" cy="454206"/>
    <xdr:pic>
      <xdr:nvPicPr>
        <xdr:cNvPr id="236" name="image135.jpeg" descr="image135.jpeg">
          <a:extLst>
            <a:ext uri="{FF2B5EF4-FFF2-40B4-BE49-F238E27FC236}">
              <a16:creationId xmlns:a16="http://schemas.microsoft.com/office/drawing/2014/main" xmlns="" id="{3B4D36C6-98AD-497F-BE68-74C06F3C5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96200" y="662336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164</xdr:row>
      <xdr:rowOff>63500</xdr:rowOff>
    </xdr:from>
    <xdr:ext cx="329603" cy="454206"/>
    <xdr:pic>
      <xdr:nvPicPr>
        <xdr:cNvPr id="237" name="image136.jpeg" descr="image136.jpeg">
          <a:extLst>
            <a:ext uri="{FF2B5EF4-FFF2-40B4-BE49-F238E27FC236}">
              <a16:creationId xmlns:a16="http://schemas.microsoft.com/office/drawing/2014/main" xmlns="" id="{FAA276A8-91A8-4B17-9784-B063C609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05725" y="929798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68</xdr:row>
      <xdr:rowOff>53975</xdr:rowOff>
    </xdr:from>
    <xdr:ext cx="329603" cy="454206"/>
    <xdr:pic>
      <xdr:nvPicPr>
        <xdr:cNvPr id="238" name="image137.jpeg" descr="image137.jpeg">
          <a:extLst>
            <a:ext uri="{FF2B5EF4-FFF2-40B4-BE49-F238E27FC236}">
              <a16:creationId xmlns:a16="http://schemas.microsoft.com/office/drawing/2014/main" xmlns="" id="{8CB1C390-2259-4C96-A27C-BA512D10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96200" y="37191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66</xdr:row>
      <xdr:rowOff>25400</xdr:rowOff>
    </xdr:from>
    <xdr:ext cx="329603" cy="454206"/>
    <xdr:pic>
      <xdr:nvPicPr>
        <xdr:cNvPr id="239" name="image139.jpeg" descr="image139.jpeg">
          <a:extLst>
            <a:ext uri="{FF2B5EF4-FFF2-40B4-BE49-F238E27FC236}">
              <a16:creationId xmlns:a16="http://schemas.microsoft.com/office/drawing/2014/main" xmlns="" id="{EE85431C-4A0E-4AA7-9688-1FEAED6CA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667625" y="36001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115</xdr:row>
      <xdr:rowOff>6350</xdr:rowOff>
    </xdr:from>
    <xdr:ext cx="329603" cy="454206"/>
    <xdr:pic>
      <xdr:nvPicPr>
        <xdr:cNvPr id="240" name="image140.jpeg" descr="image140.jpeg">
          <a:extLst>
            <a:ext uri="{FF2B5EF4-FFF2-40B4-BE49-F238E27FC236}">
              <a16:creationId xmlns:a16="http://schemas.microsoft.com/office/drawing/2014/main" xmlns="" id="{788EDB70-4C2C-4830-80D4-56AE55FF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696200" y="64452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116</xdr:row>
      <xdr:rowOff>53975</xdr:rowOff>
    </xdr:from>
    <xdr:ext cx="329603" cy="454206"/>
    <xdr:pic>
      <xdr:nvPicPr>
        <xdr:cNvPr id="241" name="image141.jpeg" descr="image141.jpeg">
          <a:extLst>
            <a:ext uri="{FF2B5EF4-FFF2-40B4-BE49-F238E27FC236}">
              <a16:creationId xmlns:a16="http://schemas.microsoft.com/office/drawing/2014/main" xmlns="" id="{CB88D1EF-AA95-4479-BDED-2BAA94A1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86675" y="650811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114</xdr:row>
      <xdr:rowOff>53975</xdr:rowOff>
    </xdr:from>
    <xdr:ext cx="329603" cy="454206"/>
    <xdr:pic>
      <xdr:nvPicPr>
        <xdr:cNvPr id="242" name="image143.jpeg" descr="image143.jpeg">
          <a:extLst>
            <a:ext uri="{FF2B5EF4-FFF2-40B4-BE49-F238E27FC236}">
              <a16:creationId xmlns:a16="http://schemas.microsoft.com/office/drawing/2014/main" xmlns="" id="{E2F8F5A7-C52E-47A4-BDC8-C1B630A1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705725" y="63919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158</xdr:row>
      <xdr:rowOff>44450</xdr:rowOff>
    </xdr:from>
    <xdr:ext cx="329603" cy="454206"/>
    <xdr:pic>
      <xdr:nvPicPr>
        <xdr:cNvPr id="243" name="image144.jpeg" descr="image144.jpeg">
          <a:extLst>
            <a:ext uri="{FF2B5EF4-FFF2-40B4-BE49-F238E27FC236}">
              <a16:creationId xmlns:a16="http://schemas.microsoft.com/office/drawing/2014/main" xmlns="" id="{50537AA9-5DAD-42FC-BD71-EF9C28F5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686675" y="894746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17</xdr:row>
      <xdr:rowOff>44450</xdr:rowOff>
    </xdr:from>
    <xdr:ext cx="329603" cy="454206"/>
    <xdr:pic>
      <xdr:nvPicPr>
        <xdr:cNvPr id="244" name="image145.jpeg" descr="image145.jpeg">
          <a:extLst>
            <a:ext uri="{FF2B5EF4-FFF2-40B4-BE49-F238E27FC236}">
              <a16:creationId xmlns:a16="http://schemas.microsoft.com/office/drawing/2014/main" xmlns="" id="{4359DB02-ED42-4C7D-987E-BE5C4D993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677150" y="75501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159</xdr:row>
      <xdr:rowOff>34925</xdr:rowOff>
    </xdr:from>
    <xdr:ext cx="329603" cy="454206"/>
    <xdr:pic>
      <xdr:nvPicPr>
        <xdr:cNvPr id="245" name="image146.jpeg" descr="image146.jpeg">
          <a:extLst>
            <a:ext uri="{FF2B5EF4-FFF2-40B4-BE49-F238E27FC236}">
              <a16:creationId xmlns:a16="http://schemas.microsoft.com/office/drawing/2014/main" xmlns="" id="{FAC3A0E7-2571-4604-A1EF-B945909D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648575" y="900461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16</xdr:row>
      <xdr:rowOff>53975</xdr:rowOff>
    </xdr:from>
    <xdr:ext cx="329603" cy="454206"/>
    <xdr:pic>
      <xdr:nvPicPr>
        <xdr:cNvPr id="246" name="image147.jpeg" descr="image147.jpeg">
          <a:extLst>
            <a:ext uri="{FF2B5EF4-FFF2-40B4-BE49-F238E27FC236}">
              <a16:creationId xmlns:a16="http://schemas.microsoft.com/office/drawing/2014/main" xmlns="" id="{DA9F5B8E-5269-454A-B919-FB06F8BF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639050" y="6978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26</xdr:row>
      <xdr:rowOff>34925</xdr:rowOff>
    </xdr:from>
    <xdr:ext cx="329603" cy="454206"/>
    <xdr:pic>
      <xdr:nvPicPr>
        <xdr:cNvPr id="247" name="image170.jpeg" descr="image170.jpeg">
          <a:extLst>
            <a:ext uri="{FF2B5EF4-FFF2-40B4-BE49-F238E27FC236}">
              <a16:creationId xmlns:a16="http://schemas.microsoft.com/office/drawing/2014/main" xmlns="" id="{4B98D81A-73A0-4F0C-ACDE-94852B8E9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667625" y="127698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75</xdr:row>
      <xdr:rowOff>53975</xdr:rowOff>
    </xdr:from>
    <xdr:ext cx="329603" cy="454206"/>
    <xdr:pic>
      <xdr:nvPicPr>
        <xdr:cNvPr id="248" name="image173.jpeg" descr="image173.jpeg">
          <a:extLst>
            <a:ext uri="{FF2B5EF4-FFF2-40B4-BE49-F238E27FC236}">
              <a16:creationId xmlns:a16="http://schemas.microsoft.com/office/drawing/2014/main" xmlns="" id="{D3BD4826-0967-483D-B1AB-E0106488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686675" y="412591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123</xdr:row>
      <xdr:rowOff>53975</xdr:rowOff>
    </xdr:from>
    <xdr:ext cx="329603" cy="454206"/>
    <xdr:pic>
      <xdr:nvPicPr>
        <xdr:cNvPr id="249" name="image174.jpeg" descr="image174.jpeg">
          <a:extLst>
            <a:ext uri="{FF2B5EF4-FFF2-40B4-BE49-F238E27FC236}">
              <a16:creationId xmlns:a16="http://schemas.microsoft.com/office/drawing/2014/main" xmlns="" id="{310DDA3A-EB6C-4BDE-891D-B08D8BD7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724775" y="69148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122</xdr:row>
      <xdr:rowOff>63500</xdr:rowOff>
    </xdr:from>
    <xdr:ext cx="329603" cy="454206"/>
    <xdr:pic>
      <xdr:nvPicPr>
        <xdr:cNvPr id="250" name="image178.jpeg" descr="image178.jpeg">
          <a:extLst>
            <a:ext uri="{FF2B5EF4-FFF2-40B4-BE49-F238E27FC236}">
              <a16:creationId xmlns:a16="http://schemas.microsoft.com/office/drawing/2014/main" xmlns="" id="{F1DFD8A6-125E-431A-A54B-623219E5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724775" y="685768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124</xdr:row>
      <xdr:rowOff>44450</xdr:rowOff>
    </xdr:from>
    <xdr:ext cx="329603" cy="454206"/>
    <xdr:pic>
      <xdr:nvPicPr>
        <xdr:cNvPr id="251" name="image179.jpeg" descr="image179.jpeg">
          <a:extLst>
            <a:ext uri="{FF2B5EF4-FFF2-40B4-BE49-F238E27FC236}">
              <a16:creationId xmlns:a16="http://schemas.microsoft.com/office/drawing/2014/main" xmlns="" id="{EC0D63C5-ABEA-4AA5-8B8F-B4069128D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686675" y="697198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171</xdr:row>
      <xdr:rowOff>44450</xdr:rowOff>
    </xdr:from>
    <xdr:ext cx="329603" cy="454206"/>
    <xdr:pic>
      <xdr:nvPicPr>
        <xdr:cNvPr id="252" name="image183.jpeg" descr="image183.jpeg">
          <a:extLst>
            <a:ext uri="{FF2B5EF4-FFF2-40B4-BE49-F238E27FC236}">
              <a16:creationId xmlns:a16="http://schemas.microsoft.com/office/drawing/2014/main" xmlns="" id="{F2949323-4D55-405E-8879-98E88E7FB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77150" y="970280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169</xdr:row>
      <xdr:rowOff>44450</xdr:rowOff>
    </xdr:from>
    <xdr:ext cx="329603" cy="454206"/>
    <xdr:pic>
      <xdr:nvPicPr>
        <xdr:cNvPr id="253" name="image184.jpeg" descr="image184.jpeg">
          <a:extLst>
            <a:ext uri="{FF2B5EF4-FFF2-40B4-BE49-F238E27FC236}">
              <a16:creationId xmlns:a16="http://schemas.microsoft.com/office/drawing/2014/main" xmlns="" id="{ECBF945F-F3EA-4532-8719-7A7E42B1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658100" y="95865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28</xdr:row>
      <xdr:rowOff>101600</xdr:rowOff>
    </xdr:from>
    <xdr:ext cx="329603" cy="454206"/>
    <xdr:pic>
      <xdr:nvPicPr>
        <xdr:cNvPr id="254" name="image187.jpeg" descr="image187.jpeg">
          <a:extLst>
            <a:ext uri="{FF2B5EF4-FFF2-40B4-BE49-F238E27FC236}">
              <a16:creationId xmlns:a16="http://schemas.microsoft.com/office/drawing/2014/main" xmlns="" id="{86C2E18B-C1B6-45EA-BC11-F74CA811B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696200" y="139985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126</xdr:row>
      <xdr:rowOff>34925</xdr:rowOff>
    </xdr:from>
    <xdr:ext cx="329603" cy="454206"/>
    <xdr:pic>
      <xdr:nvPicPr>
        <xdr:cNvPr id="255" name="image189.jpeg" descr="image189.jpeg">
          <a:extLst>
            <a:ext uri="{FF2B5EF4-FFF2-40B4-BE49-F238E27FC236}">
              <a16:creationId xmlns:a16="http://schemas.microsoft.com/office/drawing/2014/main" xmlns="" id="{F3B6C371-6ED7-4D53-BB19-70E1ED5ED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29525" y="708723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8</xdr:row>
      <xdr:rowOff>34925</xdr:rowOff>
    </xdr:from>
    <xdr:ext cx="329603" cy="454206"/>
    <xdr:pic>
      <xdr:nvPicPr>
        <xdr:cNvPr id="256" name="image191.jpeg" descr="image191.jpeg">
          <a:extLst>
            <a:ext uri="{FF2B5EF4-FFF2-40B4-BE49-F238E27FC236}">
              <a16:creationId xmlns:a16="http://schemas.microsoft.com/office/drawing/2014/main" xmlns="" id="{86175D65-F10E-46BB-A0CC-A1F2DC81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658100" y="23114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104</xdr:row>
      <xdr:rowOff>25400</xdr:rowOff>
    </xdr:from>
    <xdr:ext cx="329603" cy="454206"/>
    <xdr:pic>
      <xdr:nvPicPr>
        <xdr:cNvPr id="257" name="image192.jpeg" descr="image192.jpeg">
          <a:extLst>
            <a:ext uri="{FF2B5EF4-FFF2-40B4-BE49-F238E27FC236}">
              <a16:creationId xmlns:a16="http://schemas.microsoft.com/office/drawing/2014/main" xmlns="" id="{C54B4408-25A4-46B9-8DB2-BC2C5FB5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648575" y="580802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151</xdr:row>
      <xdr:rowOff>53975</xdr:rowOff>
    </xdr:from>
    <xdr:ext cx="329603" cy="454206"/>
    <xdr:pic>
      <xdr:nvPicPr>
        <xdr:cNvPr id="258" name="image193.jpeg" descr="image193.jpeg">
          <a:extLst>
            <a:ext uri="{FF2B5EF4-FFF2-40B4-BE49-F238E27FC236}">
              <a16:creationId xmlns:a16="http://schemas.microsoft.com/office/drawing/2014/main" xmlns="" id="{28DB5221-E5E6-42DD-863E-F44558DE6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629525" y="854170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63500</xdr:rowOff>
    </xdr:from>
    <xdr:ext cx="329603" cy="454206"/>
    <xdr:pic>
      <xdr:nvPicPr>
        <xdr:cNvPr id="259" name="image195.jpeg" descr="image195.jpeg">
          <a:extLst>
            <a:ext uri="{FF2B5EF4-FFF2-40B4-BE49-F238E27FC236}">
              <a16:creationId xmlns:a16="http://schemas.microsoft.com/office/drawing/2014/main" xmlns="" id="{E310842B-C997-4CB2-8F53-EEC8D760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620000" y="1758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56</xdr:row>
      <xdr:rowOff>101600</xdr:rowOff>
    </xdr:from>
    <xdr:ext cx="329603" cy="454206"/>
    <xdr:pic>
      <xdr:nvPicPr>
        <xdr:cNvPr id="260" name="image196.jpeg" descr="image196.jpeg">
          <a:extLst>
            <a:ext uri="{FF2B5EF4-FFF2-40B4-BE49-F238E27FC236}">
              <a16:creationId xmlns:a16="http://schemas.microsoft.com/office/drawing/2014/main" xmlns="" id="{8D240901-9A35-483F-B2FB-702194290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648575" y="302672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105</xdr:row>
      <xdr:rowOff>25400</xdr:rowOff>
    </xdr:from>
    <xdr:ext cx="329603" cy="454206"/>
    <xdr:pic>
      <xdr:nvPicPr>
        <xdr:cNvPr id="261" name="image198.jpeg" descr="image198.jpeg">
          <a:extLst>
            <a:ext uri="{FF2B5EF4-FFF2-40B4-BE49-F238E27FC236}">
              <a16:creationId xmlns:a16="http://schemas.microsoft.com/office/drawing/2014/main" xmlns="" id="{49651FFB-0BFA-4761-828C-559405D3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629525" y="58661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150</xdr:row>
      <xdr:rowOff>63500</xdr:rowOff>
    </xdr:from>
    <xdr:ext cx="329603" cy="454206"/>
    <xdr:pic>
      <xdr:nvPicPr>
        <xdr:cNvPr id="262" name="image199.jpeg" descr="image199.jpeg">
          <a:extLst>
            <a:ext uri="{FF2B5EF4-FFF2-40B4-BE49-F238E27FC236}">
              <a16:creationId xmlns:a16="http://schemas.microsoft.com/office/drawing/2014/main" xmlns="" id="{ED4959D3-AA93-4F83-9225-37017B7C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629525" y="848455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6</xdr:row>
      <xdr:rowOff>15875</xdr:rowOff>
    </xdr:from>
    <xdr:ext cx="329603" cy="454206"/>
    <xdr:pic>
      <xdr:nvPicPr>
        <xdr:cNvPr id="263" name="image200.jpeg" descr="image200.jpeg">
          <a:extLst>
            <a:ext uri="{FF2B5EF4-FFF2-40B4-BE49-F238E27FC236}">
              <a16:creationId xmlns:a16="http://schemas.microsoft.com/office/drawing/2014/main" xmlns="" id="{694703DC-C6F0-4A35-95F6-B05D9744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639050" y="1130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55</xdr:row>
      <xdr:rowOff>53975</xdr:rowOff>
    </xdr:from>
    <xdr:ext cx="329603" cy="454206"/>
    <xdr:pic>
      <xdr:nvPicPr>
        <xdr:cNvPr id="264" name="image201.jpeg" descr="image201.jpeg">
          <a:extLst>
            <a:ext uri="{FF2B5EF4-FFF2-40B4-BE49-F238E27FC236}">
              <a16:creationId xmlns:a16="http://schemas.microsoft.com/office/drawing/2014/main" xmlns="" id="{8FBD37F5-7A53-41F3-B8BE-1FC65402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610475" y="296386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57</xdr:row>
      <xdr:rowOff>44450</xdr:rowOff>
    </xdr:from>
    <xdr:ext cx="329603" cy="454206"/>
    <xdr:pic>
      <xdr:nvPicPr>
        <xdr:cNvPr id="265" name="image203.jpeg" descr="image203.jpeg">
          <a:extLst>
            <a:ext uri="{FF2B5EF4-FFF2-40B4-BE49-F238E27FC236}">
              <a16:creationId xmlns:a16="http://schemas.microsoft.com/office/drawing/2014/main" xmlns="" id="{735F9C65-AE09-4B40-9B7A-AE4E2FE5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639050" y="307911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103</xdr:row>
      <xdr:rowOff>101600</xdr:rowOff>
    </xdr:from>
    <xdr:ext cx="329603" cy="454206"/>
    <xdr:pic>
      <xdr:nvPicPr>
        <xdr:cNvPr id="266" name="image206.jpeg" descr="image206.jpeg">
          <a:extLst>
            <a:ext uri="{FF2B5EF4-FFF2-40B4-BE49-F238E27FC236}">
              <a16:creationId xmlns:a16="http://schemas.microsoft.com/office/drawing/2014/main" xmlns="" id="{755B9BCF-9698-488D-BFAF-8EAAE7A5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610475" y="575754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149</xdr:row>
      <xdr:rowOff>15875</xdr:rowOff>
    </xdr:from>
    <xdr:ext cx="329603" cy="454206"/>
    <xdr:pic>
      <xdr:nvPicPr>
        <xdr:cNvPr id="267" name="image207.jpeg" descr="image207.jpeg">
          <a:extLst>
            <a:ext uri="{FF2B5EF4-FFF2-40B4-BE49-F238E27FC236}">
              <a16:creationId xmlns:a16="http://schemas.microsoft.com/office/drawing/2014/main" xmlns="" id="{2257C073-6850-4FD2-BC19-25A3629A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667625" y="842168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54</xdr:row>
      <xdr:rowOff>82550</xdr:rowOff>
    </xdr:from>
    <xdr:ext cx="329603" cy="454206"/>
    <xdr:pic>
      <xdr:nvPicPr>
        <xdr:cNvPr id="268" name="image28.jpeg" descr="image28.jpeg">
          <a:extLst>
            <a:ext uri="{FF2B5EF4-FFF2-40B4-BE49-F238E27FC236}">
              <a16:creationId xmlns:a16="http://schemas.microsoft.com/office/drawing/2014/main" xmlns="" id="{4A17D46B-D2D6-4150-97E6-3BE796B16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48575" y="290861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102</xdr:row>
      <xdr:rowOff>63500</xdr:rowOff>
    </xdr:from>
    <xdr:ext cx="329603" cy="454206"/>
    <xdr:pic>
      <xdr:nvPicPr>
        <xdr:cNvPr id="269" name="image29.jpeg" descr="image29.jpeg">
          <a:extLst>
            <a:ext uri="{FF2B5EF4-FFF2-40B4-BE49-F238E27FC236}">
              <a16:creationId xmlns:a16="http://schemas.microsoft.com/office/drawing/2014/main" xmlns="" id="{123C1EA5-3AA5-4371-8BAA-535C7439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629525" y="56956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46</xdr:row>
      <xdr:rowOff>73025</xdr:rowOff>
    </xdr:from>
    <xdr:ext cx="329603" cy="454206"/>
    <xdr:pic>
      <xdr:nvPicPr>
        <xdr:cNvPr id="270" name="image33.jpeg" descr="image33.jpeg">
          <a:extLst>
            <a:ext uri="{FF2B5EF4-FFF2-40B4-BE49-F238E27FC236}">
              <a16:creationId xmlns:a16="http://schemas.microsoft.com/office/drawing/2014/main" xmlns="" id="{74389D3F-A8E1-422B-A677-B57A9B23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648575" y="244284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148</xdr:row>
      <xdr:rowOff>53975</xdr:rowOff>
    </xdr:from>
    <xdr:ext cx="329603" cy="454206"/>
    <xdr:pic>
      <xdr:nvPicPr>
        <xdr:cNvPr id="271" name="image73.jpeg" descr="image73.jpeg">
          <a:extLst>
            <a:ext uri="{FF2B5EF4-FFF2-40B4-BE49-F238E27FC236}">
              <a16:creationId xmlns:a16="http://schemas.microsoft.com/office/drawing/2014/main" xmlns="" id="{13AEF669-7F0A-429D-BB39-4DDEF3CE7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648575" y="83673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95</xdr:row>
      <xdr:rowOff>53975</xdr:rowOff>
    </xdr:from>
    <xdr:ext cx="329603" cy="454206"/>
    <xdr:pic>
      <xdr:nvPicPr>
        <xdr:cNvPr id="272" name="image82.jpeg" descr="image82.jpeg">
          <a:extLst>
            <a:ext uri="{FF2B5EF4-FFF2-40B4-BE49-F238E27FC236}">
              <a16:creationId xmlns:a16="http://schemas.microsoft.com/office/drawing/2014/main" xmlns="" id="{70A26EF5-F4EA-41F0-B28B-6CDEBEE0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677150" y="528796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141</xdr:row>
      <xdr:rowOff>44450</xdr:rowOff>
    </xdr:from>
    <xdr:ext cx="329603" cy="454206"/>
    <xdr:pic>
      <xdr:nvPicPr>
        <xdr:cNvPr id="273" name="image83.jpeg" descr="image83.jpeg">
          <a:extLst>
            <a:ext uri="{FF2B5EF4-FFF2-40B4-BE49-F238E27FC236}">
              <a16:creationId xmlns:a16="http://schemas.microsoft.com/office/drawing/2014/main" xmlns="" id="{6503DBEB-C1EA-45D8-8650-7E5AFF79D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658100" y="79597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44450</xdr:rowOff>
    </xdr:from>
    <xdr:ext cx="329603" cy="454206"/>
    <xdr:pic>
      <xdr:nvPicPr>
        <xdr:cNvPr id="274" name="image86.jpeg" descr="image86.jpeg">
          <a:extLst>
            <a:ext uri="{FF2B5EF4-FFF2-40B4-BE49-F238E27FC236}">
              <a16:creationId xmlns:a16="http://schemas.microsoft.com/office/drawing/2014/main" xmlns="" id="{64C950C7-0230-4A4A-A631-5ADFB3D1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620000" y="108648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47</xdr:row>
      <xdr:rowOff>53975</xdr:rowOff>
    </xdr:from>
    <xdr:ext cx="329603" cy="454206"/>
    <xdr:pic>
      <xdr:nvPicPr>
        <xdr:cNvPr id="275" name="image87.jpeg" descr="image87.jpeg">
          <a:extLst>
            <a:ext uri="{FF2B5EF4-FFF2-40B4-BE49-F238E27FC236}">
              <a16:creationId xmlns:a16="http://schemas.microsoft.com/office/drawing/2014/main" xmlns="" id="{26F8F356-EA04-4693-AD2B-600D5387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677150" y="249904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94</xdr:row>
      <xdr:rowOff>53975</xdr:rowOff>
    </xdr:from>
    <xdr:ext cx="329603" cy="454206"/>
    <xdr:pic>
      <xdr:nvPicPr>
        <xdr:cNvPr id="276" name="image98.jpeg" descr="image98.jpeg">
          <a:extLst>
            <a:ext uri="{FF2B5EF4-FFF2-40B4-BE49-F238E27FC236}">
              <a16:creationId xmlns:a16="http://schemas.microsoft.com/office/drawing/2014/main" xmlns="" id="{507698BE-E87F-420B-B6AB-0431B096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677150" y="52298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138</xdr:row>
      <xdr:rowOff>34925</xdr:rowOff>
    </xdr:from>
    <xdr:ext cx="329603" cy="454206"/>
    <xdr:pic>
      <xdr:nvPicPr>
        <xdr:cNvPr id="277" name="image156.jpeg" descr="image156.jpeg">
          <a:extLst>
            <a:ext uri="{FF2B5EF4-FFF2-40B4-BE49-F238E27FC236}">
              <a16:creationId xmlns:a16="http://schemas.microsoft.com/office/drawing/2014/main" xmlns="" id="{29843B35-8488-4E05-82AE-C1A5A5C4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677150" y="77844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187</xdr:row>
      <xdr:rowOff>53975</xdr:rowOff>
    </xdr:from>
    <xdr:ext cx="329603" cy="454206"/>
    <xdr:pic>
      <xdr:nvPicPr>
        <xdr:cNvPr id="278" name="image157.jpeg" descr="image157.jpeg">
          <a:extLst>
            <a:ext uri="{FF2B5EF4-FFF2-40B4-BE49-F238E27FC236}">
              <a16:creationId xmlns:a16="http://schemas.microsoft.com/office/drawing/2014/main" xmlns="" id="{ABA1B731-9A9D-4A70-BB0E-DC6FA2CA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639050" y="106333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41</xdr:row>
      <xdr:rowOff>53975</xdr:rowOff>
    </xdr:from>
    <xdr:ext cx="329603" cy="454206"/>
    <xdr:pic>
      <xdr:nvPicPr>
        <xdr:cNvPr id="279" name="image164.jpeg" descr="image164.jpeg">
          <a:extLst>
            <a:ext uri="{FF2B5EF4-FFF2-40B4-BE49-F238E27FC236}">
              <a16:creationId xmlns:a16="http://schemas.microsoft.com/office/drawing/2014/main" xmlns="" id="{B18DC0E3-5956-4085-A743-BD0E44F7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667625" y="215042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92</xdr:row>
      <xdr:rowOff>53975</xdr:rowOff>
    </xdr:from>
    <xdr:ext cx="329603" cy="454206"/>
    <xdr:pic>
      <xdr:nvPicPr>
        <xdr:cNvPr id="280" name="image165.jpeg" descr="image165.jpeg">
          <a:extLst>
            <a:ext uri="{FF2B5EF4-FFF2-40B4-BE49-F238E27FC236}">
              <a16:creationId xmlns:a16="http://schemas.microsoft.com/office/drawing/2014/main" xmlns="" id="{717AA58C-AAFF-4628-998C-3B96183DE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677150" y="511365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139</xdr:row>
      <xdr:rowOff>53975</xdr:rowOff>
    </xdr:from>
    <xdr:ext cx="329603" cy="454206"/>
    <xdr:pic>
      <xdr:nvPicPr>
        <xdr:cNvPr id="281" name="image166.jpeg" descr="image166.jpeg">
          <a:extLst>
            <a:ext uri="{FF2B5EF4-FFF2-40B4-BE49-F238E27FC236}">
              <a16:creationId xmlns:a16="http://schemas.microsoft.com/office/drawing/2014/main" xmlns="" id="{406FDCC9-F60E-4A5A-B9A5-BB951A5A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639050" y="784447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194</xdr:row>
      <xdr:rowOff>53975</xdr:rowOff>
    </xdr:from>
    <xdr:ext cx="329603" cy="454206"/>
    <xdr:pic>
      <xdr:nvPicPr>
        <xdr:cNvPr id="282" name="image217.jpeg" descr="image217.jpeg">
          <a:extLst>
            <a:ext uri="{FF2B5EF4-FFF2-40B4-BE49-F238E27FC236}">
              <a16:creationId xmlns:a16="http://schemas.microsoft.com/office/drawing/2014/main" xmlns="" id="{CEF45EF2-3F4A-44CA-847B-52C5F4E3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629525" y="110401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50</xdr:row>
      <xdr:rowOff>25400</xdr:rowOff>
    </xdr:from>
    <xdr:ext cx="329603" cy="454206"/>
    <xdr:pic>
      <xdr:nvPicPr>
        <xdr:cNvPr id="283" name="image220.jpeg" descr="image220.jpeg">
          <a:extLst>
            <a:ext uri="{FF2B5EF4-FFF2-40B4-BE49-F238E27FC236}">
              <a16:creationId xmlns:a16="http://schemas.microsoft.com/office/drawing/2014/main" xmlns="" id="{B31001C8-8672-4E35-800B-AA203434E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667625" y="26704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98</xdr:row>
      <xdr:rowOff>53975</xdr:rowOff>
    </xdr:from>
    <xdr:ext cx="329603" cy="454206"/>
    <xdr:pic>
      <xdr:nvPicPr>
        <xdr:cNvPr id="284" name="image221.jpeg" descr="image221.jpeg">
          <a:extLst>
            <a:ext uri="{FF2B5EF4-FFF2-40B4-BE49-F238E27FC236}">
              <a16:creationId xmlns:a16="http://schemas.microsoft.com/office/drawing/2014/main" xmlns="" id="{7DD8CC29-AFDA-484E-B8CE-EA58BB27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648575" y="546227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144</xdr:row>
      <xdr:rowOff>44450</xdr:rowOff>
    </xdr:from>
    <xdr:ext cx="329603" cy="454206"/>
    <xdr:pic>
      <xdr:nvPicPr>
        <xdr:cNvPr id="285" name="image242.jpeg" descr="image242.jpeg">
          <a:extLst>
            <a:ext uri="{FF2B5EF4-FFF2-40B4-BE49-F238E27FC236}">
              <a16:creationId xmlns:a16="http://schemas.microsoft.com/office/drawing/2014/main" xmlns="" id="{1D489CF2-E4F8-4136-B399-E6A2DC22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658100" y="81340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189</xdr:row>
      <xdr:rowOff>82550</xdr:rowOff>
    </xdr:from>
    <xdr:ext cx="329603" cy="423240"/>
    <xdr:pic>
      <xdr:nvPicPr>
        <xdr:cNvPr id="286" name="image257.jpeg" descr="image257.jpeg">
          <a:extLst>
            <a:ext uri="{FF2B5EF4-FFF2-40B4-BE49-F238E27FC236}">
              <a16:creationId xmlns:a16="http://schemas.microsoft.com/office/drawing/2014/main" xmlns="" id="{70FA96D4-7942-4B53-A9FE-969CFAA75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629525" y="107524550"/>
          <a:ext cx="329603" cy="423240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44</xdr:row>
      <xdr:rowOff>34925</xdr:rowOff>
    </xdr:from>
    <xdr:ext cx="329603" cy="454206"/>
    <xdr:pic>
      <xdr:nvPicPr>
        <xdr:cNvPr id="287" name="image258.jpeg" descr="image258.jpeg">
          <a:extLst>
            <a:ext uri="{FF2B5EF4-FFF2-40B4-BE49-F238E27FC236}">
              <a16:creationId xmlns:a16="http://schemas.microsoft.com/office/drawing/2014/main" xmlns="" id="{AEC6BADA-574B-434E-AE8A-D6439BDC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648575" y="23228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91</xdr:row>
      <xdr:rowOff>34925</xdr:rowOff>
    </xdr:from>
    <xdr:ext cx="329603" cy="454206"/>
    <xdr:pic>
      <xdr:nvPicPr>
        <xdr:cNvPr id="288" name="image264.jpeg" descr="image264.jpeg">
          <a:extLst>
            <a:ext uri="{FF2B5EF4-FFF2-40B4-BE49-F238E27FC236}">
              <a16:creationId xmlns:a16="http://schemas.microsoft.com/office/drawing/2014/main" xmlns="" id="{D8D154EA-0BC4-4BA2-B179-A63DA796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686675" y="50536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43</xdr:row>
      <xdr:rowOff>73025</xdr:rowOff>
    </xdr:from>
    <xdr:ext cx="329603" cy="454206"/>
    <xdr:pic>
      <xdr:nvPicPr>
        <xdr:cNvPr id="289" name="image274.jpeg" descr="image274.jpeg">
          <a:extLst>
            <a:ext uri="{FF2B5EF4-FFF2-40B4-BE49-F238E27FC236}">
              <a16:creationId xmlns:a16="http://schemas.microsoft.com/office/drawing/2014/main" xmlns="" id="{630414E8-3013-405C-83CD-F3BB0B09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639050" y="226853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88</xdr:row>
      <xdr:rowOff>63500</xdr:rowOff>
    </xdr:from>
    <xdr:ext cx="329603" cy="454206"/>
    <xdr:pic>
      <xdr:nvPicPr>
        <xdr:cNvPr id="290" name="image281.jpeg" descr="image281.jpeg">
          <a:extLst>
            <a:ext uri="{FF2B5EF4-FFF2-40B4-BE49-F238E27FC236}">
              <a16:creationId xmlns:a16="http://schemas.microsoft.com/office/drawing/2014/main" xmlns="" id="{953EE1A4-1150-4984-9918-0491FE59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639050" y="488219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186</xdr:row>
      <xdr:rowOff>101600</xdr:rowOff>
    </xdr:from>
    <xdr:ext cx="329603" cy="454206"/>
    <xdr:pic>
      <xdr:nvPicPr>
        <xdr:cNvPr id="291" name="image288.jpeg" descr="image288.jpeg">
          <a:extLst>
            <a:ext uri="{FF2B5EF4-FFF2-40B4-BE49-F238E27FC236}">
              <a16:creationId xmlns:a16="http://schemas.microsoft.com/office/drawing/2014/main" xmlns="" id="{F0FB0DEC-62A4-4C0F-B881-992267ED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658100" y="1058005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90</xdr:row>
      <xdr:rowOff>53975</xdr:rowOff>
    </xdr:from>
    <xdr:ext cx="329603" cy="454206"/>
    <xdr:pic>
      <xdr:nvPicPr>
        <xdr:cNvPr id="292" name="image293.jpeg" descr="image293.jpeg">
          <a:extLst>
            <a:ext uri="{FF2B5EF4-FFF2-40B4-BE49-F238E27FC236}">
              <a16:creationId xmlns:a16="http://schemas.microsoft.com/office/drawing/2014/main" xmlns="" id="{72B017E5-9961-4D12-9998-A9841C89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648575" y="49974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89</xdr:row>
      <xdr:rowOff>53975</xdr:rowOff>
    </xdr:from>
    <xdr:ext cx="329603" cy="454206"/>
    <xdr:pic>
      <xdr:nvPicPr>
        <xdr:cNvPr id="293" name="image294.jpeg" descr="image294.jpeg">
          <a:extLst>
            <a:ext uri="{FF2B5EF4-FFF2-40B4-BE49-F238E27FC236}">
              <a16:creationId xmlns:a16="http://schemas.microsoft.com/office/drawing/2014/main" xmlns="" id="{9E68FAE6-ABDD-4DE3-9F6C-A36CC9C6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658100" y="49393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188</xdr:row>
      <xdr:rowOff>53975</xdr:rowOff>
    </xdr:from>
    <xdr:ext cx="329603" cy="454206"/>
    <xdr:pic>
      <xdr:nvPicPr>
        <xdr:cNvPr id="294" name="image295.jpeg" descr="image295.jpeg">
          <a:extLst>
            <a:ext uri="{FF2B5EF4-FFF2-40B4-BE49-F238E27FC236}">
              <a16:creationId xmlns:a16="http://schemas.microsoft.com/office/drawing/2014/main" xmlns="" id="{005ABA71-899F-43EC-862C-4C41F0F6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648575" y="106914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107</xdr:row>
      <xdr:rowOff>66675</xdr:rowOff>
    </xdr:from>
    <xdr:ext cx="333375" cy="459404"/>
    <xdr:pic>
      <xdr:nvPicPr>
        <xdr:cNvPr id="295" name="image48.jpeg" descr="image48.jpeg">
          <a:extLst>
            <a:ext uri="{FF2B5EF4-FFF2-40B4-BE49-F238E27FC236}">
              <a16:creationId xmlns:a16="http://schemas.microsoft.com/office/drawing/2014/main" xmlns="" id="{82D23D52-A452-4425-B5AD-271A5240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24775" y="59864625"/>
          <a:ext cx="333375" cy="459404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152</xdr:row>
      <xdr:rowOff>66675</xdr:rowOff>
    </xdr:from>
    <xdr:ext cx="333375" cy="459404"/>
    <xdr:pic>
      <xdr:nvPicPr>
        <xdr:cNvPr id="296" name="image48.jpeg" descr="image48.jpeg">
          <a:extLst>
            <a:ext uri="{FF2B5EF4-FFF2-40B4-BE49-F238E27FC236}">
              <a16:creationId xmlns:a16="http://schemas.microsoft.com/office/drawing/2014/main" xmlns="" id="{DC97A4E0-7224-4079-B416-FE2A2D37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24775" y="86010750"/>
          <a:ext cx="333375" cy="459404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10</xdr:row>
      <xdr:rowOff>66675</xdr:rowOff>
    </xdr:from>
    <xdr:ext cx="333375" cy="459404"/>
    <xdr:pic>
      <xdr:nvPicPr>
        <xdr:cNvPr id="297" name="image48.jpeg" descr="image48.jpeg">
          <a:extLst>
            <a:ext uri="{FF2B5EF4-FFF2-40B4-BE49-F238E27FC236}">
              <a16:creationId xmlns:a16="http://schemas.microsoft.com/office/drawing/2014/main" xmlns="" id="{6DDD2B4F-215E-4A32-9DA0-93D9C631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24775" y="3505200"/>
          <a:ext cx="333375" cy="459404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60</xdr:row>
      <xdr:rowOff>66675</xdr:rowOff>
    </xdr:from>
    <xdr:ext cx="333375" cy="459404"/>
    <xdr:pic>
      <xdr:nvPicPr>
        <xdr:cNvPr id="298" name="image48.jpeg" descr="image48.jpeg">
          <a:extLst>
            <a:ext uri="{FF2B5EF4-FFF2-40B4-BE49-F238E27FC236}">
              <a16:creationId xmlns:a16="http://schemas.microsoft.com/office/drawing/2014/main" xmlns="" id="{6B492801-0ED5-4CEB-BC70-6780D236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24775" y="32556450"/>
          <a:ext cx="333375" cy="459404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156</xdr:row>
      <xdr:rowOff>82550</xdr:rowOff>
    </xdr:from>
    <xdr:ext cx="329603" cy="335539"/>
    <xdr:pic>
      <xdr:nvPicPr>
        <xdr:cNvPr id="299" name="image66.jpeg" descr="image66.jpeg">
          <a:extLst>
            <a:ext uri="{FF2B5EF4-FFF2-40B4-BE49-F238E27FC236}">
              <a16:creationId xmlns:a16="http://schemas.microsoft.com/office/drawing/2014/main" xmlns="" id="{B75851EC-0883-44F8-9C8B-34F3B298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77150" y="88350725"/>
          <a:ext cx="329603" cy="335539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15</xdr:row>
      <xdr:rowOff>82550</xdr:rowOff>
    </xdr:from>
    <xdr:ext cx="329603" cy="335539"/>
    <xdr:pic>
      <xdr:nvPicPr>
        <xdr:cNvPr id="300" name="image66.jpeg" descr="image66.jpeg">
          <a:extLst>
            <a:ext uri="{FF2B5EF4-FFF2-40B4-BE49-F238E27FC236}">
              <a16:creationId xmlns:a16="http://schemas.microsoft.com/office/drawing/2014/main" xmlns="" id="{45FC7A32-D6FC-457B-BE9B-F3B5C08F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77150" y="6426200"/>
          <a:ext cx="329603" cy="335539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63</xdr:row>
      <xdr:rowOff>82550</xdr:rowOff>
    </xdr:from>
    <xdr:ext cx="329603" cy="335539"/>
    <xdr:pic>
      <xdr:nvPicPr>
        <xdr:cNvPr id="301" name="image66.jpeg" descr="image66.jpeg">
          <a:extLst>
            <a:ext uri="{FF2B5EF4-FFF2-40B4-BE49-F238E27FC236}">
              <a16:creationId xmlns:a16="http://schemas.microsoft.com/office/drawing/2014/main" xmlns="" id="{EFB139DE-A0F3-4BD1-9E97-4FC49432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77150" y="34315400"/>
          <a:ext cx="329603" cy="335539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175</xdr:row>
      <xdr:rowOff>73025</xdr:rowOff>
    </xdr:from>
    <xdr:ext cx="329603" cy="454206"/>
    <xdr:pic>
      <xdr:nvPicPr>
        <xdr:cNvPr id="302" name="image104.jpeg" descr="image104.jpeg">
          <a:extLst>
            <a:ext uri="{FF2B5EF4-FFF2-40B4-BE49-F238E27FC236}">
              <a16:creationId xmlns:a16="http://schemas.microsoft.com/office/drawing/2014/main" xmlns="" id="{C5BD3887-FEE2-40F5-A16C-22949DCA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15250" y="993806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34</xdr:row>
      <xdr:rowOff>73025</xdr:rowOff>
    </xdr:from>
    <xdr:ext cx="329603" cy="454206"/>
    <xdr:pic>
      <xdr:nvPicPr>
        <xdr:cNvPr id="303" name="image104.jpeg" descr="image104.jpeg">
          <a:extLst>
            <a:ext uri="{FF2B5EF4-FFF2-40B4-BE49-F238E27FC236}">
              <a16:creationId xmlns:a16="http://schemas.microsoft.com/office/drawing/2014/main" xmlns="" id="{028F7B8B-F468-4982-88EF-18830E86A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15250" y="174561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79</xdr:row>
      <xdr:rowOff>73025</xdr:rowOff>
    </xdr:from>
    <xdr:ext cx="329603" cy="454206"/>
    <xdr:pic>
      <xdr:nvPicPr>
        <xdr:cNvPr id="304" name="image104.jpeg" descr="image104.jpeg">
          <a:extLst>
            <a:ext uri="{FF2B5EF4-FFF2-40B4-BE49-F238E27FC236}">
              <a16:creationId xmlns:a16="http://schemas.microsoft.com/office/drawing/2014/main" xmlns="" id="{2DD1FC9C-D857-4091-B777-A0FE9A45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15250" y="436022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154</xdr:row>
      <xdr:rowOff>44450</xdr:rowOff>
    </xdr:from>
    <xdr:ext cx="329603" cy="409284"/>
    <xdr:pic>
      <xdr:nvPicPr>
        <xdr:cNvPr id="305" name="image67.jpeg" descr="image67.jpeg">
          <a:extLst>
            <a:ext uri="{FF2B5EF4-FFF2-40B4-BE49-F238E27FC236}">
              <a16:creationId xmlns:a16="http://schemas.microsoft.com/office/drawing/2014/main" xmlns="" id="{F712A912-05D7-4094-AEEB-068A4E3CF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15250" y="87150575"/>
          <a:ext cx="329603" cy="409284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61</xdr:row>
      <xdr:rowOff>44450</xdr:rowOff>
    </xdr:from>
    <xdr:ext cx="329603" cy="409284"/>
    <xdr:pic>
      <xdr:nvPicPr>
        <xdr:cNvPr id="306" name="image67.jpeg" descr="image67.jpeg">
          <a:extLst>
            <a:ext uri="{FF2B5EF4-FFF2-40B4-BE49-F238E27FC236}">
              <a16:creationId xmlns:a16="http://schemas.microsoft.com/office/drawing/2014/main" xmlns="" id="{7388400D-188F-43BF-B779-8FA489C8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15250" y="33115250"/>
          <a:ext cx="329603" cy="409284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13</xdr:row>
      <xdr:rowOff>44450</xdr:rowOff>
    </xdr:from>
    <xdr:ext cx="329603" cy="409284"/>
    <xdr:pic>
      <xdr:nvPicPr>
        <xdr:cNvPr id="307" name="image67.jpeg" descr="image67.jpeg">
          <a:extLst>
            <a:ext uri="{FF2B5EF4-FFF2-40B4-BE49-F238E27FC236}">
              <a16:creationId xmlns:a16="http://schemas.microsoft.com/office/drawing/2014/main" xmlns="" id="{B2F87D5F-1251-4F94-AF12-9C503C7C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15250" y="5226050"/>
          <a:ext cx="329603" cy="409284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183</xdr:row>
      <xdr:rowOff>44450</xdr:rowOff>
    </xdr:from>
    <xdr:ext cx="329603" cy="454206"/>
    <xdr:pic>
      <xdr:nvPicPr>
        <xdr:cNvPr id="308" name="image112.jpeg" descr="image112.jpeg">
          <a:extLst>
            <a:ext uri="{FF2B5EF4-FFF2-40B4-BE49-F238E27FC236}">
              <a16:creationId xmlns:a16="http://schemas.microsoft.com/office/drawing/2014/main" xmlns="" id="{256916CC-252A-4F0E-A5E8-28A4DCB80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705725" y="104000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134</xdr:row>
      <xdr:rowOff>44450</xdr:rowOff>
    </xdr:from>
    <xdr:ext cx="329603" cy="454206"/>
    <xdr:pic>
      <xdr:nvPicPr>
        <xdr:cNvPr id="309" name="image112.jpeg" descr="image112.jpeg">
          <a:extLst>
            <a:ext uri="{FF2B5EF4-FFF2-40B4-BE49-F238E27FC236}">
              <a16:creationId xmlns:a16="http://schemas.microsoft.com/office/drawing/2014/main" xmlns="" id="{91C4F10A-C03A-401D-A92A-9FFBA125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705725" y="755300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84</xdr:row>
      <xdr:rowOff>44450</xdr:rowOff>
    </xdr:from>
    <xdr:ext cx="329603" cy="454206"/>
    <xdr:pic>
      <xdr:nvPicPr>
        <xdr:cNvPr id="310" name="image112.jpeg" descr="image112.jpeg">
          <a:extLst>
            <a:ext uri="{FF2B5EF4-FFF2-40B4-BE49-F238E27FC236}">
              <a16:creationId xmlns:a16="http://schemas.microsoft.com/office/drawing/2014/main" xmlns="" id="{557FFEA5-31FE-461D-BFAB-C1D24769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705725" y="464788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39</xdr:row>
      <xdr:rowOff>44450</xdr:rowOff>
    </xdr:from>
    <xdr:ext cx="329603" cy="454206"/>
    <xdr:pic>
      <xdr:nvPicPr>
        <xdr:cNvPr id="311" name="image112.jpeg" descr="image112.jpeg">
          <a:extLst>
            <a:ext uri="{FF2B5EF4-FFF2-40B4-BE49-F238E27FC236}">
              <a16:creationId xmlns:a16="http://schemas.microsoft.com/office/drawing/2014/main" xmlns="" id="{E514CBEB-F703-437F-8BD4-C37E5ED1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705725" y="203327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135</xdr:row>
      <xdr:rowOff>73025</xdr:rowOff>
    </xdr:from>
    <xdr:ext cx="329603" cy="454206"/>
    <xdr:pic>
      <xdr:nvPicPr>
        <xdr:cNvPr id="312" name="image113.jpeg" descr="image113.jpeg">
          <a:extLst>
            <a:ext uri="{FF2B5EF4-FFF2-40B4-BE49-F238E27FC236}">
              <a16:creationId xmlns:a16="http://schemas.microsoft.com/office/drawing/2014/main" xmlns="" id="{EEC3A129-A652-4A3D-A373-15556805E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05725" y="761396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85</xdr:row>
      <xdr:rowOff>73025</xdr:rowOff>
    </xdr:from>
    <xdr:ext cx="329603" cy="454206"/>
    <xdr:pic>
      <xdr:nvPicPr>
        <xdr:cNvPr id="313" name="image113.jpeg" descr="image113.jpeg">
          <a:extLst>
            <a:ext uri="{FF2B5EF4-FFF2-40B4-BE49-F238E27FC236}">
              <a16:creationId xmlns:a16="http://schemas.microsoft.com/office/drawing/2014/main" xmlns="" id="{6B991D63-8921-4E1F-970F-4FDB3AB6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05725" y="470884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40</xdr:row>
      <xdr:rowOff>73025</xdr:rowOff>
    </xdr:from>
    <xdr:ext cx="329603" cy="454206"/>
    <xdr:pic>
      <xdr:nvPicPr>
        <xdr:cNvPr id="314" name="image113.jpeg" descr="image113.jpeg">
          <a:extLst>
            <a:ext uri="{FF2B5EF4-FFF2-40B4-BE49-F238E27FC236}">
              <a16:creationId xmlns:a16="http://schemas.microsoft.com/office/drawing/2014/main" xmlns="" id="{3DB2D212-1299-4548-8D1F-DC71B1298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05725" y="20942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130</xdr:row>
      <xdr:rowOff>44450</xdr:rowOff>
    </xdr:from>
    <xdr:ext cx="329603" cy="454206"/>
    <xdr:pic>
      <xdr:nvPicPr>
        <xdr:cNvPr id="315" name="image119.jpeg" descr="image119.jpeg">
          <a:extLst>
            <a:ext uri="{FF2B5EF4-FFF2-40B4-BE49-F238E27FC236}">
              <a16:creationId xmlns:a16="http://schemas.microsoft.com/office/drawing/2014/main" xmlns="" id="{726E0DE0-F72A-4DFD-A855-EF768CD2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24775" y="732059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80</xdr:row>
      <xdr:rowOff>44450</xdr:rowOff>
    </xdr:from>
    <xdr:ext cx="329603" cy="454206"/>
    <xdr:pic>
      <xdr:nvPicPr>
        <xdr:cNvPr id="316" name="image119.jpeg" descr="image119.jpeg">
          <a:extLst>
            <a:ext uri="{FF2B5EF4-FFF2-40B4-BE49-F238E27FC236}">
              <a16:creationId xmlns:a16="http://schemas.microsoft.com/office/drawing/2014/main" xmlns="" id="{D6B1A7D6-A565-4E2C-845E-4A1C93E38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24775" y="441547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35</xdr:row>
      <xdr:rowOff>44450</xdr:rowOff>
    </xdr:from>
    <xdr:ext cx="329603" cy="454206"/>
    <xdr:pic>
      <xdr:nvPicPr>
        <xdr:cNvPr id="317" name="image119.jpeg" descr="image119.jpeg">
          <a:extLst>
            <a:ext uri="{FF2B5EF4-FFF2-40B4-BE49-F238E27FC236}">
              <a16:creationId xmlns:a16="http://schemas.microsoft.com/office/drawing/2014/main" xmlns="" id="{F4BAECFB-D6EC-4928-BEED-AAF51174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24775" y="18008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177</xdr:row>
      <xdr:rowOff>34925</xdr:rowOff>
    </xdr:from>
    <xdr:ext cx="329603" cy="454206"/>
    <xdr:pic>
      <xdr:nvPicPr>
        <xdr:cNvPr id="318" name="image120.jpeg" descr="image120.jpeg">
          <a:extLst>
            <a:ext uri="{FF2B5EF4-FFF2-40B4-BE49-F238E27FC236}">
              <a16:creationId xmlns:a16="http://schemas.microsoft.com/office/drawing/2014/main" xmlns="" id="{0139EEEE-7DB9-4F0B-8F55-D7C8F1F1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05725" y="1005046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36</xdr:row>
      <xdr:rowOff>34925</xdr:rowOff>
    </xdr:from>
    <xdr:ext cx="329603" cy="454206"/>
    <xdr:pic>
      <xdr:nvPicPr>
        <xdr:cNvPr id="319" name="image120.jpeg" descr="image120.jpeg">
          <a:extLst>
            <a:ext uri="{FF2B5EF4-FFF2-40B4-BE49-F238E27FC236}">
              <a16:creationId xmlns:a16="http://schemas.microsoft.com/office/drawing/2014/main" xmlns="" id="{7F3778E2-0BD8-47B3-9227-90FB6DA6F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05725" y="18580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81</xdr:row>
      <xdr:rowOff>34925</xdr:rowOff>
    </xdr:from>
    <xdr:ext cx="329603" cy="454206"/>
    <xdr:pic>
      <xdr:nvPicPr>
        <xdr:cNvPr id="320" name="image120.jpeg" descr="image120.jpeg">
          <a:extLst>
            <a:ext uri="{FF2B5EF4-FFF2-40B4-BE49-F238E27FC236}">
              <a16:creationId xmlns:a16="http://schemas.microsoft.com/office/drawing/2014/main" xmlns="" id="{88286A9C-ABB2-48B3-9886-5D27F0C3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05725" y="447262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132</xdr:row>
      <xdr:rowOff>34925</xdr:rowOff>
    </xdr:from>
    <xdr:ext cx="329603" cy="454206"/>
    <xdr:pic>
      <xdr:nvPicPr>
        <xdr:cNvPr id="321" name="image121.jpeg" descr="image121.jpeg">
          <a:extLst>
            <a:ext uri="{FF2B5EF4-FFF2-40B4-BE49-F238E27FC236}">
              <a16:creationId xmlns:a16="http://schemas.microsoft.com/office/drawing/2014/main" xmlns="" id="{0692B4FA-2D1C-4066-9F2B-7404267CF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05725" y="74358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82</xdr:row>
      <xdr:rowOff>34925</xdr:rowOff>
    </xdr:from>
    <xdr:ext cx="329603" cy="454206"/>
    <xdr:pic>
      <xdr:nvPicPr>
        <xdr:cNvPr id="322" name="image121.jpeg" descr="image121.jpeg">
          <a:extLst>
            <a:ext uri="{FF2B5EF4-FFF2-40B4-BE49-F238E27FC236}">
              <a16:creationId xmlns:a16="http://schemas.microsoft.com/office/drawing/2014/main" xmlns="" id="{AA89CDE8-0E51-439F-8B33-BCDC1EF2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05725" y="45307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37</xdr:row>
      <xdr:rowOff>34925</xdr:rowOff>
    </xdr:from>
    <xdr:ext cx="329603" cy="454206"/>
    <xdr:pic>
      <xdr:nvPicPr>
        <xdr:cNvPr id="323" name="image121.jpeg" descr="image121.jpeg">
          <a:extLst>
            <a:ext uri="{FF2B5EF4-FFF2-40B4-BE49-F238E27FC236}">
              <a16:creationId xmlns:a16="http://schemas.microsoft.com/office/drawing/2014/main" xmlns="" id="{68D854E0-DCA7-455F-BFD1-B8A78954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05725" y="191611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157</xdr:row>
      <xdr:rowOff>63500</xdr:rowOff>
    </xdr:from>
    <xdr:ext cx="329603" cy="454206"/>
    <xdr:pic>
      <xdr:nvPicPr>
        <xdr:cNvPr id="324" name="image124.jpeg" descr="image124.jpeg">
          <a:extLst>
            <a:ext uri="{FF2B5EF4-FFF2-40B4-BE49-F238E27FC236}">
              <a16:creationId xmlns:a16="http://schemas.microsoft.com/office/drawing/2014/main" xmlns="" id="{53A001DA-A1CB-4FF2-9EF0-9721C48E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96200" y="889127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65</xdr:row>
      <xdr:rowOff>63500</xdr:rowOff>
    </xdr:from>
    <xdr:ext cx="329603" cy="454206"/>
    <xdr:pic>
      <xdr:nvPicPr>
        <xdr:cNvPr id="325" name="image124.jpeg" descr="image124.jpeg">
          <a:extLst>
            <a:ext uri="{FF2B5EF4-FFF2-40B4-BE49-F238E27FC236}">
              <a16:creationId xmlns:a16="http://schemas.microsoft.com/office/drawing/2014/main" xmlns="" id="{B387C941-4060-40DA-A1CB-C34D72E5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96200" y="354584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166</xdr:row>
      <xdr:rowOff>34925</xdr:rowOff>
    </xdr:from>
    <xdr:ext cx="329603" cy="454206"/>
    <xdr:pic>
      <xdr:nvPicPr>
        <xdr:cNvPr id="326" name="image129.jpeg" descr="image129.jpeg">
          <a:extLst>
            <a:ext uri="{FF2B5EF4-FFF2-40B4-BE49-F238E27FC236}">
              <a16:creationId xmlns:a16="http://schemas.microsoft.com/office/drawing/2014/main" xmlns="" id="{5F2D7A9B-F1BC-43EC-A5BA-ED669F8C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05725" y="941133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24</xdr:row>
      <xdr:rowOff>34925</xdr:rowOff>
    </xdr:from>
    <xdr:ext cx="329603" cy="454206"/>
    <xdr:pic>
      <xdr:nvPicPr>
        <xdr:cNvPr id="327" name="image129.jpeg" descr="image129.jpeg">
          <a:extLst>
            <a:ext uri="{FF2B5EF4-FFF2-40B4-BE49-F238E27FC236}">
              <a16:creationId xmlns:a16="http://schemas.microsoft.com/office/drawing/2014/main" xmlns="" id="{24434D13-DF2D-482B-8BEA-1ED8CFE83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05725" y="116078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72</xdr:row>
      <xdr:rowOff>34925</xdr:rowOff>
    </xdr:from>
    <xdr:ext cx="329603" cy="454206"/>
    <xdr:pic>
      <xdr:nvPicPr>
        <xdr:cNvPr id="328" name="image129.jpeg" descr="image129.jpeg">
          <a:extLst>
            <a:ext uri="{FF2B5EF4-FFF2-40B4-BE49-F238E27FC236}">
              <a16:creationId xmlns:a16="http://schemas.microsoft.com/office/drawing/2014/main" xmlns="" id="{EF8F8807-DFBE-485C-95C5-8F655BEF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705725" y="394970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161</xdr:row>
      <xdr:rowOff>44450</xdr:rowOff>
    </xdr:from>
    <xdr:ext cx="329603" cy="454206"/>
    <xdr:pic>
      <xdr:nvPicPr>
        <xdr:cNvPr id="329" name="image132.jpeg" descr="image132.jpeg">
          <a:extLst>
            <a:ext uri="{FF2B5EF4-FFF2-40B4-BE49-F238E27FC236}">
              <a16:creationId xmlns:a16="http://schemas.microsoft.com/office/drawing/2014/main" xmlns="" id="{78A18205-A72E-4288-817E-CE9BF1453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96200" y="912177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19</xdr:row>
      <xdr:rowOff>44450</xdr:rowOff>
    </xdr:from>
    <xdr:ext cx="329603" cy="454206"/>
    <xdr:pic>
      <xdr:nvPicPr>
        <xdr:cNvPr id="330" name="image132.jpeg" descr="image132.jpeg">
          <a:extLst>
            <a:ext uri="{FF2B5EF4-FFF2-40B4-BE49-F238E27FC236}">
              <a16:creationId xmlns:a16="http://schemas.microsoft.com/office/drawing/2014/main" xmlns="" id="{5FC7F844-F230-45F6-BD2C-0E02D248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96200" y="87122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117</xdr:row>
      <xdr:rowOff>44450</xdr:rowOff>
    </xdr:from>
    <xdr:ext cx="329603" cy="454206"/>
    <xdr:pic>
      <xdr:nvPicPr>
        <xdr:cNvPr id="331" name="image132.jpeg" descr="image132.jpeg">
          <a:extLst>
            <a:ext uri="{FF2B5EF4-FFF2-40B4-BE49-F238E27FC236}">
              <a16:creationId xmlns:a16="http://schemas.microsoft.com/office/drawing/2014/main" xmlns="" id="{BDA2D401-FC44-4607-856E-52E97B2E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96200" y="65652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163</xdr:row>
      <xdr:rowOff>44450</xdr:rowOff>
    </xdr:from>
    <xdr:ext cx="329603" cy="454206"/>
    <xdr:pic>
      <xdr:nvPicPr>
        <xdr:cNvPr id="332" name="image135.jpeg" descr="image135.jpeg">
          <a:extLst>
            <a:ext uri="{FF2B5EF4-FFF2-40B4-BE49-F238E27FC236}">
              <a16:creationId xmlns:a16="http://schemas.microsoft.com/office/drawing/2014/main" xmlns="" id="{A0DC1BC0-AF9C-427F-9F73-35C9E2C7B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96200" y="923798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20</xdr:row>
      <xdr:rowOff>44450</xdr:rowOff>
    </xdr:from>
    <xdr:ext cx="329603" cy="454206"/>
    <xdr:pic>
      <xdr:nvPicPr>
        <xdr:cNvPr id="333" name="image135.jpeg" descr="image135.jpeg">
          <a:extLst>
            <a:ext uri="{FF2B5EF4-FFF2-40B4-BE49-F238E27FC236}">
              <a16:creationId xmlns:a16="http://schemas.microsoft.com/office/drawing/2014/main" xmlns="" id="{86C3F34B-E27C-45A0-9BF7-E3EE50E0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96200" y="92932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70</xdr:row>
      <xdr:rowOff>44450</xdr:rowOff>
    </xdr:from>
    <xdr:ext cx="329603" cy="454206"/>
    <xdr:pic>
      <xdr:nvPicPr>
        <xdr:cNvPr id="334" name="image135.jpeg" descr="image135.jpeg">
          <a:extLst>
            <a:ext uri="{FF2B5EF4-FFF2-40B4-BE49-F238E27FC236}">
              <a16:creationId xmlns:a16="http://schemas.microsoft.com/office/drawing/2014/main" xmlns="" id="{9B4C39A1-4FCB-448F-8DCE-EEAECC7C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96200" y="38344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119</xdr:row>
      <xdr:rowOff>63500</xdr:rowOff>
    </xdr:from>
    <xdr:ext cx="329603" cy="454206"/>
    <xdr:pic>
      <xdr:nvPicPr>
        <xdr:cNvPr id="335" name="image136.jpeg" descr="image136.jpeg">
          <a:extLst>
            <a:ext uri="{FF2B5EF4-FFF2-40B4-BE49-F238E27FC236}">
              <a16:creationId xmlns:a16="http://schemas.microsoft.com/office/drawing/2014/main" xmlns="" id="{A1118B56-9089-4F4F-83D6-F6D742FB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05725" y="668337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71</xdr:row>
      <xdr:rowOff>63500</xdr:rowOff>
    </xdr:from>
    <xdr:ext cx="329603" cy="454206"/>
    <xdr:pic>
      <xdr:nvPicPr>
        <xdr:cNvPr id="336" name="image136.jpeg" descr="image136.jpeg">
          <a:extLst>
            <a:ext uri="{FF2B5EF4-FFF2-40B4-BE49-F238E27FC236}">
              <a16:creationId xmlns:a16="http://schemas.microsoft.com/office/drawing/2014/main" xmlns="" id="{D2A1D139-C0BC-40D9-8C2F-DBCF5ADD0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05725" y="389445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21</xdr:row>
      <xdr:rowOff>63500</xdr:rowOff>
    </xdr:from>
    <xdr:ext cx="329603" cy="454206"/>
    <xdr:pic>
      <xdr:nvPicPr>
        <xdr:cNvPr id="337" name="image136.jpeg" descr="image136.jpeg">
          <a:extLst>
            <a:ext uri="{FF2B5EF4-FFF2-40B4-BE49-F238E27FC236}">
              <a16:creationId xmlns:a16="http://schemas.microsoft.com/office/drawing/2014/main" xmlns="" id="{9D3D8194-367B-4CFA-8A0E-0FCE937F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705725" y="9893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160</xdr:row>
      <xdr:rowOff>53975</xdr:rowOff>
    </xdr:from>
    <xdr:ext cx="329603" cy="454206"/>
    <xdr:pic>
      <xdr:nvPicPr>
        <xdr:cNvPr id="338" name="image141.jpeg" descr="image141.jpeg">
          <a:extLst>
            <a:ext uri="{FF2B5EF4-FFF2-40B4-BE49-F238E27FC236}">
              <a16:creationId xmlns:a16="http://schemas.microsoft.com/office/drawing/2014/main" xmlns="" id="{24470490-2C11-4085-BC84-64779B72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86675" y="90646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18</xdr:row>
      <xdr:rowOff>53975</xdr:rowOff>
    </xdr:from>
    <xdr:ext cx="329603" cy="454206"/>
    <xdr:pic>
      <xdr:nvPicPr>
        <xdr:cNvPr id="339" name="image141.jpeg" descr="image141.jpeg">
          <a:extLst>
            <a:ext uri="{FF2B5EF4-FFF2-40B4-BE49-F238E27FC236}">
              <a16:creationId xmlns:a16="http://schemas.microsoft.com/office/drawing/2014/main" xmlns="" id="{C87CEEB4-BA27-44D8-879F-5E9DBDFC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86675" y="81407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67</xdr:row>
      <xdr:rowOff>53975</xdr:rowOff>
    </xdr:from>
    <xdr:ext cx="329603" cy="454206"/>
    <xdr:pic>
      <xdr:nvPicPr>
        <xdr:cNvPr id="340" name="image141.jpeg" descr="image141.jpeg">
          <a:extLst>
            <a:ext uri="{FF2B5EF4-FFF2-40B4-BE49-F238E27FC236}">
              <a16:creationId xmlns:a16="http://schemas.microsoft.com/office/drawing/2014/main" xmlns="" id="{99F87396-E4E8-41B7-BB51-4D05F837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86675" y="36610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168</xdr:row>
      <xdr:rowOff>53975</xdr:rowOff>
    </xdr:from>
    <xdr:ext cx="329603" cy="454206"/>
    <xdr:pic>
      <xdr:nvPicPr>
        <xdr:cNvPr id="341" name="image174.jpeg" descr="image174.jpeg">
          <a:extLst>
            <a:ext uri="{FF2B5EF4-FFF2-40B4-BE49-F238E27FC236}">
              <a16:creationId xmlns:a16="http://schemas.microsoft.com/office/drawing/2014/main" xmlns="" id="{F5EECFF5-7F27-4FC8-B2DB-475028BD4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724775" y="952944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27</xdr:row>
      <xdr:rowOff>53975</xdr:rowOff>
    </xdr:from>
    <xdr:ext cx="329603" cy="454206"/>
    <xdr:pic>
      <xdr:nvPicPr>
        <xdr:cNvPr id="342" name="image174.jpeg" descr="image174.jpeg">
          <a:extLst>
            <a:ext uri="{FF2B5EF4-FFF2-40B4-BE49-F238E27FC236}">
              <a16:creationId xmlns:a16="http://schemas.microsoft.com/office/drawing/2014/main" xmlns="" id="{52EB65EF-6369-4EBB-ADD9-2C0DFB4F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724775" y="13369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74</xdr:row>
      <xdr:rowOff>53975</xdr:rowOff>
    </xdr:from>
    <xdr:ext cx="329603" cy="454206"/>
    <xdr:pic>
      <xdr:nvPicPr>
        <xdr:cNvPr id="343" name="image174.jpeg" descr="image174.jpeg">
          <a:extLst>
            <a:ext uri="{FF2B5EF4-FFF2-40B4-BE49-F238E27FC236}">
              <a16:creationId xmlns:a16="http://schemas.microsoft.com/office/drawing/2014/main" xmlns="" id="{7B69805C-8FB9-467A-9D3B-4ACD6833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724775" y="40678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170</xdr:row>
      <xdr:rowOff>44450</xdr:rowOff>
    </xdr:from>
    <xdr:ext cx="329603" cy="454206"/>
    <xdr:pic>
      <xdr:nvPicPr>
        <xdr:cNvPr id="344" name="image179.jpeg" descr="image179.jpeg">
          <a:extLst>
            <a:ext uri="{FF2B5EF4-FFF2-40B4-BE49-F238E27FC236}">
              <a16:creationId xmlns:a16="http://schemas.microsoft.com/office/drawing/2014/main" xmlns="" id="{77292B58-DD8F-4C3F-92BD-18086ED1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686675" y="964469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29</xdr:row>
      <xdr:rowOff>44450</xdr:rowOff>
    </xdr:from>
    <xdr:ext cx="329603" cy="454206"/>
    <xdr:pic>
      <xdr:nvPicPr>
        <xdr:cNvPr id="345" name="image179.jpeg" descr="image179.jpeg">
          <a:extLst>
            <a:ext uri="{FF2B5EF4-FFF2-40B4-BE49-F238E27FC236}">
              <a16:creationId xmlns:a16="http://schemas.microsoft.com/office/drawing/2014/main" xmlns="" id="{AB511454-646C-42AD-BB3F-E7527D323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686675" y="145224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125</xdr:row>
      <xdr:rowOff>44450</xdr:rowOff>
    </xdr:from>
    <xdr:ext cx="329603" cy="454206"/>
    <xdr:pic>
      <xdr:nvPicPr>
        <xdr:cNvPr id="346" name="image183.jpeg" descr="image183.jpeg">
          <a:extLst>
            <a:ext uri="{FF2B5EF4-FFF2-40B4-BE49-F238E27FC236}">
              <a16:creationId xmlns:a16="http://schemas.microsoft.com/office/drawing/2014/main" xmlns="" id="{9987E1CC-7082-4F1C-8A9A-FF14C426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77150" y="703008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76</xdr:row>
      <xdr:rowOff>44450</xdr:rowOff>
    </xdr:from>
    <xdr:ext cx="329603" cy="454206"/>
    <xdr:pic>
      <xdr:nvPicPr>
        <xdr:cNvPr id="347" name="image183.jpeg" descr="image183.jpeg">
          <a:extLst>
            <a:ext uri="{FF2B5EF4-FFF2-40B4-BE49-F238E27FC236}">
              <a16:creationId xmlns:a16="http://schemas.microsoft.com/office/drawing/2014/main" xmlns="" id="{1E27AD54-8E0C-4FA0-9202-0CBB7314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77150" y="418306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30</xdr:row>
      <xdr:rowOff>44450</xdr:rowOff>
    </xdr:from>
    <xdr:ext cx="329603" cy="454206"/>
    <xdr:pic>
      <xdr:nvPicPr>
        <xdr:cNvPr id="348" name="image183.jpeg" descr="image183.jpeg">
          <a:extLst>
            <a:ext uri="{FF2B5EF4-FFF2-40B4-BE49-F238E27FC236}">
              <a16:creationId xmlns:a16="http://schemas.microsoft.com/office/drawing/2014/main" xmlns="" id="{29C921A3-53D8-4063-9621-8B6E0978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77150" y="15103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172</xdr:row>
      <xdr:rowOff>34925</xdr:rowOff>
    </xdr:from>
    <xdr:ext cx="329603" cy="454206"/>
    <xdr:pic>
      <xdr:nvPicPr>
        <xdr:cNvPr id="349" name="image189.jpeg" descr="image189.jpeg">
          <a:extLst>
            <a:ext uri="{FF2B5EF4-FFF2-40B4-BE49-F238E27FC236}">
              <a16:creationId xmlns:a16="http://schemas.microsoft.com/office/drawing/2014/main" xmlns="" id="{37E43FFE-D850-4FA7-8199-9CB8F0E5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29525" y="975995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31</xdr:row>
      <xdr:rowOff>34925</xdr:rowOff>
    </xdr:from>
    <xdr:ext cx="329603" cy="454206"/>
    <xdr:pic>
      <xdr:nvPicPr>
        <xdr:cNvPr id="350" name="image189.jpeg" descr="image189.jpeg">
          <a:extLst>
            <a:ext uri="{FF2B5EF4-FFF2-40B4-BE49-F238E27FC236}">
              <a16:creationId xmlns:a16="http://schemas.microsoft.com/office/drawing/2014/main" xmlns="" id="{3C38BB52-A3E0-4AAC-B78E-9A2D7972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29525" y="156749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77</xdr:row>
      <xdr:rowOff>34925</xdr:rowOff>
    </xdr:from>
    <xdr:ext cx="329603" cy="454206"/>
    <xdr:pic>
      <xdr:nvPicPr>
        <xdr:cNvPr id="351" name="image189.jpeg" descr="image189.jpeg">
          <a:extLst>
            <a:ext uri="{FF2B5EF4-FFF2-40B4-BE49-F238E27FC236}">
              <a16:creationId xmlns:a16="http://schemas.microsoft.com/office/drawing/2014/main" xmlns="" id="{BDDB03CA-3A4C-4E23-860F-CEAB1392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629525" y="424021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73</xdr:row>
      <xdr:rowOff>63500</xdr:rowOff>
    </xdr:from>
    <xdr:ext cx="329603" cy="454206"/>
    <xdr:pic>
      <xdr:nvPicPr>
        <xdr:cNvPr id="352" name="image190.jpeg" descr="image190.jpeg">
          <a:extLst>
            <a:ext uri="{FF2B5EF4-FFF2-40B4-BE49-F238E27FC236}">
              <a16:creationId xmlns:a16="http://schemas.microsoft.com/office/drawing/2014/main" xmlns="" id="{B9695435-2750-466C-969B-A6FBF81E0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77150" y="401066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121</xdr:row>
      <xdr:rowOff>63500</xdr:rowOff>
    </xdr:from>
    <xdr:ext cx="329603" cy="454206"/>
    <xdr:pic>
      <xdr:nvPicPr>
        <xdr:cNvPr id="353" name="image190.jpeg" descr="image190.jpeg">
          <a:extLst>
            <a:ext uri="{FF2B5EF4-FFF2-40B4-BE49-F238E27FC236}">
              <a16:creationId xmlns:a16="http://schemas.microsoft.com/office/drawing/2014/main" xmlns="" id="{48C0B766-9194-4256-A677-EE0C499AD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77150" y="679958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167</xdr:row>
      <xdr:rowOff>63500</xdr:rowOff>
    </xdr:from>
    <xdr:ext cx="329603" cy="454206"/>
    <xdr:pic>
      <xdr:nvPicPr>
        <xdr:cNvPr id="354" name="image190.jpeg" descr="image190.jpeg">
          <a:extLst>
            <a:ext uri="{FF2B5EF4-FFF2-40B4-BE49-F238E27FC236}">
              <a16:creationId xmlns:a16="http://schemas.microsoft.com/office/drawing/2014/main" xmlns="" id="{530459DB-64FF-488C-98AB-42A9FC7F4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77150" y="947229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25</xdr:row>
      <xdr:rowOff>63500</xdr:rowOff>
    </xdr:from>
    <xdr:ext cx="329603" cy="454206"/>
    <xdr:pic>
      <xdr:nvPicPr>
        <xdr:cNvPr id="355" name="image190.jpeg" descr="image190.jpeg">
          <a:extLst>
            <a:ext uri="{FF2B5EF4-FFF2-40B4-BE49-F238E27FC236}">
              <a16:creationId xmlns:a16="http://schemas.microsoft.com/office/drawing/2014/main" xmlns="" id="{48B79D53-3566-4776-83A3-4FE53A0F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77150" y="122174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51</xdr:row>
      <xdr:rowOff>53975</xdr:rowOff>
    </xdr:from>
    <xdr:ext cx="329603" cy="396222"/>
    <xdr:pic>
      <xdr:nvPicPr>
        <xdr:cNvPr id="356" name="image19.jpeg" descr="image19.jpeg">
          <a:extLst>
            <a:ext uri="{FF2B5EF4-FFF2-40B4-BE49-F238E27FC236}">
              <a16:creationId xmlns:a16="http://schemas.microsoft.com/office/drawing/2014/main" xmlns="" id="{2140EC85-7096-4936-B4CD-4C860C287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639050" y="27314525"/>
          <a:ext cx="329603" cy="396222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99</xdr:row>
      <xdr:rowOff>28575</xdr:rowOff>
    </xdr:from>
    <xdr:ext cx="329603" cy="396222"/>
    <xdr:pic>
      <xdr:nvPicPr>
        <xdr:cNvPr id="357" name="image19.jpeg" descr="image19.jpeg">
          <a:extLst>
            <a:ext uri="{FF2B5EF4-FFF2-40B4-BE49-F238E27FC236}">
              <a16:creationId xmlns:a16="http://schemas.microsoft.com/office/drawing/2014/main" xmlns="" id="{EEFA41BF-48CC-496F-9E42-A5D18B1F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629525" y="55178325"/>
          <a:ext cx="329603" cy="396222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145</xdr:row>
      <xdr:rowOff>28575</xdr:rowOff>
    </xdr:from>
    <xdr:ext cx="329603" cy="396222"/>
    <xdr:pic>
      <xdr:nvPicPr>
        <xdr:cNvPr id="358" name="image19.jpeg" descr="image19.jpeg">
          <a:extLst>
            <a:ext uri="{FF2B5EF4-FFF2-40B4-BE49-F238E27FC236}">
              <a16:creationId xmlns:a16="http://schemas.microsoft.com/office/drawing/2014/main" xmlns="" id="{EDDD45DD-522B-42DB-85A3-F0F0F3E76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667625" y="81905475"/>
          <a:ext cx="329603" cy="396222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195</xdr:row>
      <xdr:rowOff>66675</xdr:rowOff>
    </xdr:from>
    <xdr:ext cx="329603" cy="396222"/>
    <xdr:pic>
      <xdr:nvPicPr>
        <xdr:cNvPr id="359" name="image19.jpeg" descr="image19.jpeg">
          <a:extLst>
            <a:ext uri="{FF2B5EF4-FFF2-40B4-BE49-F238E27FC236}">
              <a16:creationId xmlns:a16="http://schemas.microsoft.com/office/drawing/2014/main" xmlns="" id="{35D3A158-5257-4B04-9E86-C5E8E5E0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686675" y="110994825"/>
          <a:ext cx="329603" cy="396222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53</xdr:row>
      <xdr:rowOff>63500</xdr:rowOff>
    </xdr:from>
    <xdr:ext cx="329603" cy="454206"/>
    <xdr:pic>
      <xdr:nvPicPr>
        <xdr:cNvPr id="360" name="image30.jpeg" descr="image30.jpeg">
          <a:extLst>
            <a:ext uri="{FF2B5EF4-FFF2-40B4-BE49-F238E27FC236}">
              <a16:creationId xmlns:a16="http://schemas.microsoft.com/office/drawing/2014/main" xmlns="" id="{B788916B-688E-4830-82D1-070BCBA7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677150" y="284861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101</xdr:row>
      <xdr:rowOff>66675</xdr:rowOff>
    </xdr:from>
    <xdr:ext cx="329603" cy="454206"/>
    <xdr:pic>
      <xdr:nvPicPr>
        <xdr:cNvPr id="361" name="image30.jpeg" descr="image30.jpeg">
          <a:extLst>
            <a:ext uri="{FF2B5EF4-FFF2-40B4-BE49-F238E27FC236}">
              <a16:creationId xmlns:a16="http://schemas.microsoft.com/office/drawing/2014/main" xmlns="" id="{51C140C8-D2D6-4F36-82D8-ACC2B6EE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696200" y="563784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147</xdr:row>
      <xdr:rowOff>76200</xdr:rowOff>
    </xdr:from>
    <xdr:ext cx="329603" cy="454206"/>
    <xdr:pic>
      <xdr:nvPicPr>
        <xdr:cNvPr id="362" name="image30.jpeg" descr="image30.jpeg">
          <a:extLst>
            <a:ext uri="{FF2B5EF4-FFF2-40B4-BE49-F238E27FC236}">
              <a16:creationId xmlns:a16="http://schemas.microsoft.com/office/drawing/2014/main" xmlns="" id="{1B74521D-BC6D-4E56-A3A2-570D6185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686675" y="831151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197</xdr:row>
      <xdr:rowOff>38100</xdr:rowOff>
    </xdr:from>
    <xdr:ext cx="329603" cy="454206"/>
    <xdr:pic>
      <xdr:nvPicPr>
        <xdr:cNvPr id="363" name="image30.jpeg" descr="image30.jpeg">
          <a:extLst>
            <a:ext uri="{FF2B5EF4-FFF2-40B4-BE49-F238E27FC236}">
              <a16:creationId xmlns:a16="http://schemas.microsoft.com/office/drawing/2014/main" xmlns="" id="{C274EC2B-312E-4927-A8D4-72B1469D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715250" y="1121283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52</xdr:row>
      <xdr:rowOff>53975</xdr:rowOff>
    </xdr:from>
    <xdr:ext cx="329603" cy="454206"/>
    <xdr:pic>
      <xdr:nvPicPr>
        <xdr:cNvPr id="364" name="image31.jpeg" descr="image31.jpeg">
          <a:extLst>
            <a:ext uri="{FF2B5EF4-FFF2-40B4-BE49-F238E27FC236}">
              <a16:creationId xmlns:a16="http://schemas.microsoft.com/office/drawing/2014/main" xmlns="" id="{DC1AE34A-66D4-42D2-ABAC-31E45C75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667625" y="278955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100</xdr:row>
      <xdr:rowOff>47625</xdr:rowOff>
    </xdr:from>
    <xdr:ext cx="329603" cy="454206"/>
    <xdr:pic>
      <xdr:nvPicPr>
        <xdr:cNvPr id="365" name="image31.jpeg" descr="image31.jpeg">
          <a:extLst>
            <a:ext uri="{FF2B5EF4-FFF2-40B4-BE49-F238E27FC236}">
              <a16:creationId xmlns:a16="http://schemas.microsoft.com/office/drawing/2014/main" xmlns="" id="{F7463095-5246-497E-B339-F7BB7479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696200" y="557784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146</xdr:row>
      <xdr:rowOff>85725</xdr:rowOff>
    </xdr:from>
    <xdr:ext cx="329603" cy="454206"/>
    <xdr:pic>
      <xdr:nvPicPr>
        <xdr:cNvPr id="366" name="image31.jpeg" descr="image31.jpeg">
          <a:extLst>
            <a:ext uri="{FF2B5EF4-FFF2-40B4-BE49-F238E27FC236}">
              <a16:creationId xmlns:a16="http://schemas.microsoft.com/office/drawing/2014/main" xmlns="" id="{E0E33EFD-C1B3-453F-B8EE-02B41D99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696200" y="82543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196</xdr:row>
      <xdr:rowOff>57150</xdr:rowOff>
    </xdr:from>
    <xdr:ext cx="329603" cy="454206"/>
    <xdr:pic>
      <xdr:nvPicPr>
        <xdr:cNvPr id="367" name="image31.jpeg" descr="image31.jpeg">
          <a:extLst>
            <a:ext uri="{FF2B5EF4-FFF2-40B4-BE49-F238E27FC236}">
              <a16:creationId xmlns:a16="http://schemas.microsoft.com/office/drawing/2014/main" xmlns="" id="{CADBEAEB-0134-4B3A-9B2D-C49DCF4B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658100" y="1115663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48</xdr:row>
      <xdr:rowOff>44450</xdr:rowOff>
    </xdr:from>
    <xdr:ext cx="329603" cy="454206"/>
    <xdr:pic>
      <xdr:nvPicPr>
        <xdr:cNvPr id="368" name="image230.jpeg" descr="image230.jpeg">
          <a:extLst>
            <a:ext uri="{FF2B5EF4-FFF2-40B4-BE49-F238E27FC236}">
              <a16:creationId xmlns:a16="http://schemas.microsoft.com/office/drawing/2014/main" xmlns="" id="{CBE5A239-8725-4873-AE70-809303E9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648575" y="25561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96</xdr:row>
      <xdr:rowOff>28575</xdr:rowOff>
    </xdr:from>
    <xdr:ext cx="329603" cy="454206"/>
    <xdr:pic>
      <xdr:nvPicPr>
        <xdr:cNvPr id="369" name="image230.jpeg" descr="image230.jpeg">
          <a:extLst>
            <a:ext uri="{FF2B5EF4-FFF2-40B4-BE49-F238E27FC236}">
              <a16:creationId xmlns:a16="http://schemas.microsoft.com/office/drawing/2014/main" xmlns="" id="{E8CB637C-5CD9-4AE8-9F25-83E01D29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05725" y="53435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142</xdr:row>
      <xdr:rowOff>38100</xdr:rowOff>
    </xdr:from>
    <xdr:ext cx="329603" cy="454206"/>
    <xdr:pic>
      <xdr:nvPicPr>
        <xdr:cNvPr id="370" name="image230.jpeg" descr="image230.jpeg">
          <a:extLst>
            <a:ext uri="{FF2B5EF4-FFF2-40B4-BE49-F238E27FC236}">
              <a16:creationId xmlns:a16="http://schemas.microsoft.com/office/drawing/2014/main" xmlns="" id="{128E19F1-1F0E-457E-9DD1-E09DD368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05725" y="80171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192</xdr:row>
      <xdr:rowOff>57150</xdr:rowOff>
    </xdr:from>
    <xdr:ext cx="329603" cy="454206"/>
    <xdr:pic>
      <xdr:nvPicPr>
        <xdr:cNvPr id="371" name="image230.jpeg" descr="image230.jpeg">
          <a:extLst>
            <a:ext uri="{FF2B5EF4-FFF2-40B4-BE49-F238E27FC236}">
              <a16:creationId xmlns:a16="http://schemas.microsoft.com/office/drawing/2014/main" xmlns="" id="{A824A766-B4BC-4460-8010-DE1D6B6FE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05725" y="1092422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49</xdr:row>
      <xdr:rowOff>25400</xdr:rowOff>
    </xdr:from>
    <xdr:ext cx="329603" cy="454206"/>
    <xdr:pic>
      <xdr:nvPicPr>
        <xdr:cNvPr id="372" name="image232.jpeg" descr="image232.jpeg">
          <a:extLst>
            <a:ext uri="{FF2B5EF4-FFF2-40B4-BE49-F238E27FC236}">
              <a16:creationId xmlns:a16="http://schemas.microsoft.com/office/drawing/2014/main" xmlns="" id="{BF3E3E7B-D998-4DE5-B357-5AC3528D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648575" y="261239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97</xdr:row>
      <xdr:rowOff>76200</xdr:rowOff>
    </xdr:from>
    <xdr:ext cx="329603" cy="454206"/>
    <xdr:pic>
      <xdr:nvPicPr>
        <xdr:cNvPr id="373" name="image232.jpeg" descr="image232.jpeg">
          <a:extLst>
            <a:ext uri="{FF2B5EF4-FFF2-40B4-BE49-F238E27FC236}">
              <a16:creationId xmlns:a16="http://schemas.microsoft.com/office/drawing/2014/main" xmlns="" id="{1F454F16-F8E8-4B49-914C-A1F055E2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667625" y="540639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143</xdr:row>
      <xdr:rowOff>85725</xdr:rowOff>
    </xdr:from>
    <xdr:ext cx="329603" cy="454206"/>
    <xdr:pic>
      <xdr:nvPicPr>
        <xdr:cNvPr id="374" name="image232.jpeg" descr="image232.jpeg">
          <a:extLst>
            <a:ext uri="{FF2B5EF4-FFF2-40B4-BE49-F238E27FC236}">
              <a16:creationId xmlns:a16="http://schemas.microsoft.com/office/drawing/2014/main" xmlns="" id="{F4910D30-E703-473F-A7AF-F3C89088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658100" y="8080057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193</xdr:row>
      <xdr:rowOff>57150</xdr:rowOff>
    </xdr:from>
    <xdr:ext cx="329603" cy="454206"/>
    <xdr:pic>
      <xdr:nvPicPr>
        <xdr:cNvPr id="375" name="image232.jpeg" descr="image232.jpeg">
          <a:extLst>
            <a:ext uri="{FF2B5EF4-FFF2-40B4-BE49-F238E27FC236}">
              <a16:creationId xmlns:a16="http://schemas.microsoft.com/office/drawing/2014/main" xmlns="" id="{DF379A87-1503-474C-A7D0-8C2BF247B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648575" y="1098232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45</xdr:row>
      <xdr:rowOff>44450</xdr:rowOff>
    </xdr:from>
    <xdr:ext cx="329603" cy="454206"/>
    <xdr:pic>
      <xdr:nvPicPr>
        <xdr:cNvPr id="376" name="image291.jpeg" descr="image291.jpeg">
          <a:extLst>
            <a:ext uri="{FF2B5EF4-FFF2-40B4-BE49-F238E27FC236}">
              <a16:creationId xmlns:a16="http://schemas.microsoft.com/office/drawing/2014/main" xmlns="" id="{91A54A8D-5B75-4CD5-99D8-39ECD59E1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667625" y="238188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93</xdr:row>
      <xdr:rowOff>76200</xdr:rowOff>
    </xdr:from>
    <xdr:ext cx="329603" cy="454206"/>
    <xdr:pic>
      <xdr:nvPicPr>
        <xdr:cNvPr id="377" name="image291.jpeg" descr="image291.jpeg">
          <a:extLst>
            <a:ext uri="{FF2B5EF4-FFF2-40B4-BE49-F238E27FC236}">
              <a16:creationId xmlns:a16="http://schemas.microsoft.com/office/drawing/2014/main" xmlns="" id="{3AC701FF-927A-4DA8-863E-7955D58D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715250" y="5173980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140</xdr:row>
      <xdr:rowOff>57150</xdr:rowOff>
    </xdr:from>
    <xdr:ext cx="329603" cy="454206"/>
    <xdr:pic>
      <xdr:nvPicPr>
        <xdr:cNvPr id="378" name="image291.jpeg" descr="image291.jpeg">
          <a:extLst>
            <a:ext uri="{FF2B5EF4-FFF2-40B4-BE49-F238E27FC236}">
              <a16:creationId xmlns:a16="http://schemas.microsoft.com/office/drawing/2014/main" xmlns="" id="{673718AF-4994-4EB3-9FC9-6B90F61A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686675" y="79028925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190</xdr:row>
      <xdr:rowOff>47625</xdr:rowOff>
    </xdr:from>
    <xdr:ext cx="329603" cy="454206"/>
    <xdr:pic>
      <xdr:nvPicPr>
        <xdr:cNvPr id="379" name="image291.jpeg" descr="image291.jpeg">
          <a:extLst>
            <a:ext uri="{FF2B5EF4-FFF2-40B4-BE49-F238E27FC236}">
              <a16:creationId xmlns:a16="http://schemas.microsoft.com/office/drawing/2014/main" xmlns="" id="{9C88F455-FBB5-4253-978A-3188EFD0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715250" y="108070650"/>
          <a:ext cx="329603" cy="454206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42</xdr:row>
      <xdr:rowOff>34924</xdr:rowOff>
    </xdr:from>
    <xdr:ext cx="361728" cy="498475"/>
    <xdr:pic>
      <xdr:nvPicPr>
        <xdr:cNvPr id="380" name="image292.jpeg" descr="image292.jpeg">
          <a:extLst>
            <a:ext uri="{FF2B5EF4-FFF2-40B4-BE49-F238E27FC236}">
              <a16:creationId xmlns:a16="http://schemas.microsoft.com/office/drawing/2014/main" xmlns="" id="{0CDF50BE-C960-4A99-8CAC-A87B0486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667625" y="22066249"/>
          <a:ext cx="361728" cy="498475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87</xdr:row>
      <xdr:rowOff>19050</xdr:rowOff>
    </xdr:from>
    <xdr:ext cx="361728" cy="498475"/>
    <xdr:pic>
      <xdr:nvPicPr>
        <xdr:cNvPr id="381" name="image292.jpeg" descr="image292.jpeg">
          <a:extLst>
            <a:ext uri="{FF2B5EF4-FFF2-40B4-BE49-F238E27FC236}">
              <a16:creationId xmlns:a16="http://schemas.microsoft.com/office/drawing/2014/main" xmlns="" id="{6E0C8D15-1BFA-47E8-B19F-72291C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696200" y="48196500"/>
          <a:ext cx="361728" cy="498475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137</xdr:row>
      <xdr:rowOff>19050</xdr:rowOff>
    </xdr:from>
    <xdr:ext cx="361728" cy="498475"/>
    <xdr:pic>
      <xdr:nvPicPr>
        <xdr:cNvPr id="382" name="image292.jpeg" descr="image292.jpeg">
          <a:extLst>
            <a:ext uri="{FF2B5EF4-FFF2-40B4-BE49-F238E27FC236}">
              <a16:creationId xmlns:a16="http://schemas.microsoft.com/office/drawing/2014/main" xmlns="" id="{70E917DF-A012-47B0-87B9-BD9D97AE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677150" y="77247750"/>
          <a:ext cx="361728" cy="498475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185</xdr:row>
      <xdr:rowOff>47625</xdr:rowOff>
    </xdr:from>
    <xdr:ext cx="361728" cy="498475"/>
    <xdr:pic>
      <xdr:nvPicPr>
        <xdr:cNvPr id="383" name="image292.jpeg" descr="image292.jpeg">
          <a:extLst>
            <a:ext uri="{FF2B5EF4-FFF2-40B4-BE49-F238E27FC236}">
              <a16:creationId xmlns:a16="http://schemas.microsoft.com/office/drawing/2014/main" xmlns="" id="{4B86289A-B28F-4788-9BA9-04A253A5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715250" y="105165525"/>
          <a:ext cx="361728" cy="49847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avierguellcid\Downloads\2022%2006%2015%20Geox_RTW_cl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728.56714201389" createdVersion="6" refreshedVersion="6" minRefreshableVersion="3" recordCount="192">
  <cacheSource type="worksheet">
    <worksheetSource ref="A5:Q197" sheet="DEF OC" r:id="rId2"/>
  </cacheSource>
  <cacheFields count="17">
    <cacheField name="LOTTO" numFmtId="164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EA" numFmtId="0">
      <sharedItems/>
    </cacheField>
    <cacheField name="SEAS" numFmtId="0">
      <sharedItems count="2">
        <s v="FW"/>
        <s v="SS"/>
      </sharedItems>
    </cacheField>
    <cacheField name="Consumer" numFmtId="0">
      <sharedItems count="2">
        <s v="Man"/>
        <s v="Woman"/>
      </sharedItems>
    </cacheField>
    <cacheField name="Sample Area" numFmtId="0">
      <sharedItems/>
    </cacheField>
    <cacheField name="Line" numFmtId="0">
      <sharedItems/>
    </cacheField>
    <cacheField name="Item ID" numFmtId="0">
      <sharedItems/>
    </cacheField>
    <cacheField name="Material" numFmtId="0">
      <sharedItems/>
    </cacheField>
    <cacheField name="Color" numFmtId="0">
      <sharedItems/>
    </cacheField>
    <cacheField name="WHS" numFmtId="44">
      <sharedItems containsSemiMixedTypes="0" containsString="0" containsNumber="1" minValue="54.5" maxValue="142.5"/>
    </cacheField>
    <cacheField name="WHS AM" numFmtId="44">
      <sharedItems containsSemiMixedTypes="0" containsString="0" containsNumber="1" minValue="163.5" maxValue="8967.5"/>
    </cacheField>
    <cacheField name="SC" numFmtId="9">
      <sharedItems containsSemiMixedTypes="0" containsString="0" containsNumber="1" minValue="0.67" maxValue="0.75"/>
    </cacheField>
    <cacheField name="ACQ" numFmtId="44">
      <sharedItems containsSemiMixedTypes="0" containsString="0" containsNumber="1" minValue="13.8" maxValue="42.750000000000007"/>
    </cacheField>
    <cacheField name="ACQ AM" numFmtId="44">
      <sharedItems containsSemiMixedTypes="0" containsString="0" containsNumber="1" minValue="49.050000000000004" maxValue="2241.875"/>
    </cacheField>
    <cacheField name="EXW" numFmtId="44">
      <sharedItems containsSemiMixedTypes="0" containsString="0" containsNumber="1" minValue="19.5" maxValue="60"/>
    </cacheField>
    <cacheField name="EXW AM" numFmtId="44">
      <sharedItems containsSemiMixedTypes="0" containsString="0" containsNumber="1" minValue="69" maxValue="3145"/>
    </cacheField>
    <cacheField name="q.ty" numFmtId="164">
      <sharedItems containsSemiMixedTypes="0" containsString="0" containsNumber="1" containsInteger="1" minValue="3" maxValue="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s v="FW18"/>
    <x v="0"/>
    <x v="0"/>
    <s v="JACKETS"/>
    <s v="MAN JACKET"/>
    <s v="M84P0AT2422F9000"/>
    <s v="SHINY 40D NYLON TAFFETA"/>
    <s v="BLACK"/>
    <n v="92"/>
    <n v="2576"/>
    <n v="0.75"/>
    <n v="23"/>
    <n v="644"/>
    <n v="32.5"/>
    <n v="910"/>
    <n v="28"/>
  </r>
  <r>
    <x v="0"/>
    <s v="FW19"/>
    <x v="0"/>
    <x v="0"/>
    <s v="JACKETS"/>
    <s v="M HILSTONE"/>
    <s v="M9428DT2506F7175"/>
    <s v="HEAVY POLYESTER"/>
    <s v="BIKING RED"/>
    <n v="73.7"/>
    <n v="1768.8000000000002"/>
    <n v="0.75"/>
    <n v="18.425000000000001"/>
    <n v="442.20000000000005"/>
    <n v="26"/>
    <n v="624"/>
    <n v="24"/>
  </r>
  <r>
    <x v="0"/>
    <s v="FW19"/>
    <x v="0"/>
    <x v="0"/>
    <s v="JACKETS"/>
    <s v="M KENNET"/>
    <s v="M9421FT2578F7175"/>
    <s v="POLYESTER RECYCLE"/>
    <s v="BIKING RED"/>
    <n v="73.7"/>
    <n v="1695.1000000000001"/>
    <n v="0.75"/>
    <n v="18.425000000000001"/>
    <n v="423.77500000000003"/>
    <n v="26"/>
    <n v="598"/>
    <n v="23"/>
  </r>
  <r>
    <x v="0"/>
    <s v="FW19"/>
    <x v="0"/>
    <x v="0"/>
    <s v="JACKETS"/>
    <s v="M VINCIT"/>
    <s v="M9420CT2585F4386"/>
    <s v="HEAVY POLYESTER"/>
    <s v="BLUE NIGHTS"/>
    <n v="62.4"/>
    <n v="1060.8"/>
    <n v="0.75"/>
    <n v="15.6"/>
    <n v="265.2"/>
    <n v="22"/>
    <n v="374"/>
    <n v="17"/>
  </r>
  <r>
    <x v="0"/>
    <s v="FW18"/>
    <x v="0"/>
    <x v="0"/>
    <s v="JACKETS"/>
    <s v="MAN JACKET"/>
    <s v="M84P0AT2422F4300"/>
    <s v="SHINY 40D NYLON TAFFETA"/>
    <s v="DARK NAVY"/>
    <n v="92"/>
    <n v="1380"/>
    <n v="0.75"/>
    <n v="23"/>
    <n v="345"/>
    <n v="32.5"/>
    <n v="487.5"/>
    <n v="15"/>
  </r>
  <r>
    <x v="0"/>
    <s v="FW19"/>
    <x v="0"/>
    <x v="0"/>
    <s v="JACKETS"/>
    <s v="M BRODERICK"/>
    <s v="M9428ST2504F1445"/>
    <s v="CONFORT BONDED POLYESTER"/>
    <s v="BLANC"/>
    <n v="121.9"/>
    <n v="1706.6000000000001"/>
    <n v="0.75"/>
    <n v="30.475000000000001"/>
    <n v="426.65000000000003"/>
    <n v="43"/>
    <n v="602"/>
    <n v="14"/>
  </r>
  <r>
    <x v="0"/>
    <s v="FW18"/>
    <x v="0"/>
    <x v="0"/>
    <s v="JACKETS"/>
    <s v="MAN JACKET"/>
    <s v="M84P8CT2422F4300"/>
    <s v="SHINY 40D NYLON TAFFETA"/>
    <s v="DARK NAVY"/>
    <n v="96.5"/>
    <n v="1254.5"/>
    <n v="0.75"/>
    <n v="24.125"/>
    <n v="313.625"/>
    <n v="34"/>
    <n v="442"/>
    <n v="13"/>
  </r>
  <r>
    <x v="0"/>
    <s v="FW19"/>
    <x v="0"/>
    <x v="0"/>
    <s v="JACKETS"/>
    <s v="M VINCIT"/>
    <s v="M9420GT2585F4386"/>
    <s v="HEAVY POLYESTER"/>
    <s v="BLUE NIGHTS"/>
    <n v="66.3"/>
    <n v="729.3"/>
    <n v="0.75"/>
    <n v="16.574999999999999"/>
    <n v="182.32499999999999"/>
    <n v="23.5"/>
    <n v="258.5"/>
    <n v="11"/>
  </r>
  <r>
    <x v="0"/>
    <s v="FW19"/>
    <x v="0"/>
    <x v="0"/>
    <s v="JACKETS"/>
    <s v="M RENNY"/>
    <s v="M9420RT2586F9000"/>
    <s v="POLYESTER DIAGONAL TEXTURE"/>
    <s v="BLACK"/>
    <n v="78"/>
    <n v="858"/>
    <n v="0.75"/>
    <n v="19.5"/>
    <n v="214.5"/>
    <n v="27.5"/>
    <n v="302.5"/>
    <n v="11"/>
  </r>
  <r>
    <x v="0"/>
    <s v="FW19"/>
    <x v="0"/>
    <x v="0"/>
    <s v="DOWN JACKETS"/>
    <s v="M DERECK"/>
    <s v="M9425CT2562F7175"/>
    <s v="LOCAL SHINY NYLON 20D (SUXING)"/>
    <s v="BIKING RED"/>
    <n v="66.3"/>
    <n v="729.3"/>
    <n v="0.75"/>
    <n v="16.574999999999999"/>
    <n v="182.32499999999999"/>
    <n v="23.5"/>
    <n v="258.5"/>
    <n v="11"/>
  </r>
  <r>
    <x v="0"/>
    <s v="FW20"/>
    <x v="0"/>
    <x v="0"/>
    <s v="JACKETS"/>
    <s v="M RENNY"/>
    <s v="M0420RT2451F1546"/>
    <s v="BACK COATED OXFORD POLYESTER"/>
    <s v="FORGED IRON"/>
    <n v="78"/>
    <n v="780"/>
    <n v="0.67"/>
    <n v="25.74"/>
    <n v="257.39999999999998"/>
    <n v="36.5"/>
    <n v="365"/>
    <n v="10"/>
  </r>
  <r>
    <x v="0"/>
    <s v="FW19"/>
    <x v="0"/>
    <x v="0"/>
    <s v="JACKETS"/>
    <s v="M CLINTFORD"/>
    <s v="M9421CT2552F1445"/>
    <s v="2,5 LAYER POLYESTER TWILL"/>
    <s v="BLANC"/>
    <n v="103.3"/>
    <n v="1033"/>
    <n v="0.75"/>
    <n v="25.824999999999999"/>
    <n v="258.25"/>
    <n v="36.5"/>
    <n v="365"/>
    <n v="10"/>
  </r>
  <r>
    <x v="0"/>
    <s v="FW19"/>
    <x v="0"/>
    <x v="0"/>
    <s v="JACKETS"/>
    <s v="M KENNET"/>
    <s v="M9421FT2578F4386"/>
    <s v="POLYESTER RECYCLE"/>
    <s v="BLUE NIGHTS"/>
    <n v="73.7"/>
    <n v="737"/>
    <n v="0.75"/>
    <n v="18.425000000000001"/>
    <n v="184.25"/>
    <n v="26"/>
    <n v="260"/>
    <n v="10"/>
  </r>
  <r>
    <x v="0"/>
    <s v="FW20"/>
    <x v="0"/>
    <x v="0"/>
    <s v="DOWN JACKETS"/>
    <s v="M DERECK"/>
    <s v="M0425CT2566F4386"/>
    <s v="SHINY NYLON 20D 2 TONES"/>
    <s v="BLUE NIGHTS"/>
    <n v="66.3"/>
    <n v="596.69999999999993"/>
    <n v="0.67"/>
    <n v="21.878999999999998"/>
    <n v="196.91099999999997"/>
    <n v="31"/>
    <n v="279"/>
    <n v="9"/>
  </r>
  <r>
    <x v="0"/>
    <s v="FW18"/>
    <x v="0"/>
    <x v="0"/>
    <s v="JACKETS"/>
    <s v="M ARIAM"/>
    <s v="M8421DT2495F4386"/>
    <s v="STRETCH DULL DOWNPROOF NYLON"/>
    <s v="BLUE NIGHTS"/>
    <n v="62.4"/>
    <n v="561.6"/>
    <n v="0.75"/>
    <n v="15.6"/>
    <n v="140.4"/>
    <n v="22"/>
    <n v="198"/>
    <n v="9"/>
  </r>
  <r>
    <x v="0"/>
    <s v="FW18"/>
    <x v="0"/>
    <x v="0"/>
    <s v="JACKETS"/>
    <s v="M ARIAM"/>
    <s v="M8421CT2495F4386"/>
    <s v="STRETCH DULL DOWNPROOF NYLON"/>
    <s v="BLUE NIGHTS"/>
    <n v="85.9"/>
    <n v="601.30000000000007"/>
    <n v="0.75"/>
    <n v="21.475000000000001"/>
    <n v="150.32500000000002"/>
    <n v="30.5"/>
    <n v="213.5"/>
    <n v="7"/>
  </r>
  <r>
    <x v="0"/>
    <s v="FW20"/>
    <x v="0"/>
    <x v="0"/>
    <s v="JACKETS"/>
    <s v="M CLINTFORD"/>
    <s v="M0421CT2552F9000"/>
    <s v="2,5 LAYER POLYESTER TWILL"/>
    <s v="BLACK"/>
    <n v="103.3"/>
    <n v="516.5"/>
    <n v="0.67"/>
    <n v="34.088999999999992"/>
    <n v="170.44499999999996"/>
    <n v="48"/>
    <n v="240"/>
    <n v="5"/>
  </r>
  <r>
    <x v="0"/>
    <s v="FW18"/>
    <x v="0"/>
    <x v="0"/>
    <s v="JACKETS"/>
    <s v="M RENAN"/>
    <s v="M8428ZTC119F1484"/>
    <s v="T2515 POLY PRINTED + T2422 NYL"/>
    <s v="PLUMB/BLACK"/>
    <n v="73.7"/>
    <n v="294.8"/>
    <n v="0.75"/>
    <n v="18.425000000000001"/>
    <n v="73.7"/>
    <n v="26"/>
    <n v="104"/>
    <n v="4"/>
  </r>
  <r>
    <x v="0"/>
    <s v="FW18"/>
    <x v="0"/>
    <x v="0"/>
    <s v="JACKETS"/>
    <s v="MAN JACKET"/>
    <s v="M84P0ET0579F9000"/>
    <s v="TWO TONE OXFORD"/>
    <s v="BLACK"/>
    <n v="83.5"/>
    <n v="334"/>
    <n v="0.75"/>
    <n v="20.875"/>
    <n v="83.5"/>
    <n v="29.5"/>
    <n v="118"/>
    <n v="4"/>
  </r>
  <r>
    <x v="0"/>
    <s v="FW20"/>
    <x v="0"/>
    <x v="1"/>
    <s v="JACKETS"/>
    <s v="W PRIMULA"/>
    <s v="W0222ETC136F8264"/>
    <s v="T2640 FAKE FUR+T2608 POLY BRIG"/>
    <s v="ROSE DUST"/>
    <n v="85.9"/>
    <n v="3178.3"/>
    <n v="0.67"/>
    <n v="28.346999999999998"/>
    <n v="1048.8389999999999"/>
    <n v="40"/>
    <n v="1480"/>
    <n v="37"/>
  </r>
  <r>
    <x v="0"/>
    <s v="FW20"/>
    <x v="0"/>
    <x v="1"/>
    <s v="JACKETS"/>
    <s v="W CAMEI"/>
    <s v="W0428TTF377F5217"/>
    <s v="ANIMALIE PRINTED POLYESTER DWR"/>
    <s v="BEIGE ANIMALIER"/>
    <n v="95.9"/>
    <n v="3164.7000000000003"/>
    <n v="0.67"/>
    <n v="31.646999999999998"/>
    <n v="1044.3509999999999"/>
    <n v="44.5"/>
    <n v="1468.5"/>
    <n v="33"/>
  </r>
  <r>
    <x v="0"/>
    <s v="FW19"/>
    <x v="0"/>
    <x v="1"/>
    <s v="JACKETS"/>
    <s v="W SUKIE"/>
    <s v="W9420MTF360F1516"/>
    <s v="POLYESTER JACQUARD ANIMALIER"/>
    <s v="EBONY GREY"/>
    <n v="78"/>
    <n v="1794"/>
    <n v="0.75"/>
    <n v="19.5"/>
    <n v="448.5"/>
    <n v="27.5"/>
    <n v="632.5"/>
    <n v="23"/>
  </r>
  <r>
    <x v="0"/>
    <s v="FW19"/>
    <x v="0"/>
    <x v="1"/>
    <s v="JACKETS"/>
    <s v="W WIMBLEY"/>
    <s v="W9420NT2598F2025"/>
    <s v="POLYESTER METAL EFFECT"/>
    <s v="GOLD"/>
    <n v="78"/>
    <n v="1638"/>
    <n v="0.75"/>
    <n v="19.5"/>
    <n v="409.5"/>
    <n v="27.5"/>
    <n v="577.5"/>
    <n v="21"/>
  </r>
  <r>
    <x v="0"/>
    <s v="FW20"/>
    <x v="0"/>
    <x v="1"/>
    <s v="JACKETS"/>
    <s v="W PORTHYA"/>
    <s v="W0429DTF374F1574"/>
    <s v="JACQUARD POLYESTER"/>
    <s v="WHITE/BLACK CHEW"/>
    <n v="107"/>
    <n v="2140"/>
    <n v="0.67"/>
    <n v="35.309999999999995"/>
    <n v="706.19999999999993"/>
    <n v="49.5"/>
    <n v="990"/>
    <n v="20"/>
  </r>
  <r>
    <x v="0"/>
    <s v="FW20"/>
    <x v="0"/>
    <x v="1"/>
    <s v="COATS"/>
    <s v="W ORTENSIA"/>
    <s v="W0415GT2662F8277"/>
    <s v="FAKE FUR"/>
    <s v="VINTAGE POWDER"/>
    <n v="92.2"/>
    <n v="1751.8"/>
    <n v="0.67"/>
    <n v="30.425999999999998"/>
    <n v="578.09399999999994"/>
    <n v="43"/>
    <n v="817"/>
    <n v="19"/>
  </r>
  <r>
    <x v="0"/>
    <s v="FW19"/>
    <x v="0"/>
    <x v="1"/>
    <s v="JACKETS"/>
    <s v="W FELYXA"/>
    <s v="W9428YT2568F8254"/>
    <s v="VELVET STRETCH WR"/>
    <s v="DARK ROSE"/>
    <n v="84.8"/>
    <n v="1611.2"/>
    <n v="0.75"/>
    <n v="21.2"/>
    <n v="402.8"/>
    <n v="30"/>
    <n v="570"/>
    <n v="19"/>
  </r>
  <r>
    <x v="0"/>
    <s v="FW19"/>
    <x v="0"/>
    <x v="1"/>
    <s v="JACKETS"/>
    <s v="W FELYXA"/>
    <s v="W9428YT2568F3208"/>
    <s v="VELVET STRETCH WR"/>
    <s v="PINEGROVE GREEN"/>
    <n v="84.8"/>
    <n v="1526.3999999999999"/>
    <n v="0.75"/>
    <n v="21.2"/>
    <n v="381.59999999999997"/>
    <n v="30"/>
    <n v="540"/>
    <n v="18"/>
  </r>
  <r>
    <x v="0"/>
    <s v="FW16"/>
    <x v="0"/>
    <x v="1"/>
    <s v="JACKETS"/>
    <s v="WOMAN JACKET"/>
    <s v="W6421BT0351F4300"/>
    <s v="POLYESTER NYLON"/>
    <s v="DARK NAVY"/>
    <n v="85.9"/>
    <n v="1374.4"/>
    <n v="0.75"/>
    <n v="21.475000000000001"/>
    <n v="343.6"/>
    <n v="30.5"/>
    <n v="488"/>
    <n v="16"/>
  </r>
  <r>
    <x v="0"/>
    <s v="FW19"/>
    <x v="0"/>
    <x v="1"/>
    <s v="JACKETS"/>
    <s v="W SUKIE"/>
    <s v="W9420MTF360F1477"/>
    <s v="POLYESTER JACQUARD ANIMALIER"/>
    <s v="BUTTER CREAM"/>
    <n v="78"/>
    <n v="1170"/>
    <n v="0.75"/>
    <n v="19.5"/>
    <n v="292.5"/>
    <n v="27.5"/>
    <n v="412.5"/>
    <n v="15"/>
  </r>
  <r>
    <x v="0"/>
    <s v="FW20"/>
    <x v="0"/>
    <x v="1"/>
    <s v="DOWN JACKETS"/>
    <s v="D JAYSEN"/>
    <s v="W0425ET2566F1571"/>
    <s v="SHINY NYLON 20D 2 TONES"/>
    <s v="DARK CLOUDY GREY"/>
    <n v="93.7"/>
    <n v="1218.1000000000001"/>
    <n v="0.67"/>
    <n v="30.920999999999996"/>
    <n v="401.97299999999996"/>
    <n v="43.5"/>
    <n v="565.5"/>
    <n v="13"/>
  </r>
  <r>
    <x v="0"/>
    <s v="FW18"/>
    <x v="0"/>
    <x v="1"/>
    <s v="JACKETS"/>
    <s v="W NHEMBUS"/>
    <s v="W8420TT2519F5173"/>
    <s v="ECO SHEARLING"/>
    <s v="METAL POWDER TAUPE"/>
    <n v="110.7"/>
    <n v="1328.4"/>
    <n v="0.75"/>
    <n v="27.675000000000001"/>
    <n v="332.1"/>
    <n v="39"/>
    <n v="468"/>
    <n v="12"/>
  </r>
  <r>
    <x v="0"/>
    <s v="FW19"/>
    <x v="0"/>
    <x v="1"/>
    <s v="JACKETS"/>
    <s v="W ANEEKA"/>
    <s v="W9420LTC130F9075"/>
    <s v="T2447 DULL POLY+TF363 POLY ANI"/>
    <s v="BLACK/LT TAUPE ANIMA"/>
    <n v="78"/>
    <n v="936"/>
    <n v="0.75"/>
    <n v="19.5"/>
    <n v="234"/>
    <n v="27.5"/>
    <n v="330"/>
    <n v="12"/>
  </r>
  <r>
    <x v="0"/>
    <s v="FW19"/>
    <x v="0"/>
    <x v="1"/>
    <s v="JACKETS"/>
    <s v="W ASCYTHIA"/>
    <s v="W9420WT2582F8265"/>
    <s v="POLYESTER CIRE ON BACK WR"/>
    <s v="DEEP RASPBERRY"/>
    <n v="62.6"/>
    <n v="751.2"/>
    <n v="0.75"/>
    <n v="15.65"/>
    <n v="187.8"/>
    <n v="22"/>
    <n v="264"/>
    <n v="12"/>
  </r>
  <r>
    <x v="0"/>
    <s v="FW20"/>
    <x v="0"/>
    <x v="1"/>
    <s v="COATS"/>
    <s v="W JENIEVE"/>
    <s v="W0415ET2674F6194"/>
    <s v="MIX WOOL POLYESTER FABRIC"/>
    <s v="RUSSET"/>
    <n v="110.7"/>
    <n v="996.30000000000007"/>
    <n v="0.67"/>
    <n v="36.530999999999999"/>
    <n v="328.779"/>
    <n v="51.5"/>
    <n v="463.5"/>
    <n v="9"/>
  </r>
  <r>
    <x v="0"/>
    <s v="FW20"/>
    <x v="0"/>
    <x v="1"/>
    <s v="JACKETS"/>
    <s v="W KAULA"/>
    <s v="W0420FTC140F6194"/>
    <s v="T2506+T2662"/>
    <s v="RUSSET"/>
    <n v="110.7"/>
    <n v="664.2"/>
    <n v="0.67"/>
    <n v="36.530999999999999"/>
    <n v="219.18599999999998"/>
    <n v="51.5"/>
    <n v="309"/>
    <n v="6"/>
  </r>
  <r>
    <x v="0"/>
    <s v="SS21"/>
    <x v="1"/>
    <x v="0"/>
    <s v="JACKETS"/>
    <s v="M VINCIT"/>
    <s v="M0220DT2473F7187"/>
    <s v="COTTON NYLON POPELINE"/>
    <s v="FLAME RED"/>
    <n v="54.5"/>
    <n v="3760.5"/>
    <n v="0.67"/>
    <n v="17.984999999999999"/>
    <n v="1240.9649999999999"/>
    <n v="25.5"/>
    <n v="1759.5"/>
    <n v="69"/>
  </r>
  <r>
    <x v="0"/>
    <s v="SS21"/>
    <x v="1"/>
    <x v="0"/>
    <s v="JACKETS"/>
    <s v="M VINCIT"/>
    <s v="M1220FT2838F1590"/>
    <s v="RECYCLE NYLON, NORMAL COTTON P"/>
    <s v="CEMENT"/>
    <n v="89.8"/>
    <n v="2783.7999999999997"/>
    <n v="0.67"/>
    <n v="29.633999999999997"/>
    <n v="918.65399999999988"/>
    <n v="41.5"/>
    <n v="1286.5"/>
    <n v="31"/>
  </r>
  <r>
    <x v="0"/>
    <s v="SS18"/>
    <x v="1"/>
    <x v="0"/>
    <s v="DOWN JACKETS"/>
    <s v="MAN DOWN JACKET"/>
    <s v="M8225CT2449F3179"/>
    <s v="SHINY NYLON 20D DOWNPROOF"/>
    <s v="POSY GREEN"/>
    <n v="62.4"/>
    <n v="624"/>
    <n v="0.75"/>
    <n v="15.6"/>
    <n v="156"/>
    <n v="22"/>
    <n v="220"/>
    <n v="10"/>
  </r>
  <r>
    <x v="0"/>
    <s v="SS19"/>
    <x v="1"/>
    <x v="0"/>
    <s v="JACKETS"/>
    <s v="M MANSEL"/>
    <s v="M9220YT2446F5178"/>
    <s v="SOFT DULL POLYESTER"/>
    <s v="ELEPHANT SKIN"/>
    <n v="73.7"/>
    <n v="589.6"/>
    <n v="0.75"/>
    <n v="18.425000000000001"/>
    <n v="147.4"/>
    <n v="26"/>
    <n v="208"/>
    <n v="8"/>
  </r>
  <r>
    <x v="0"/>
    <s v="SS21"/>
    <x v="1"/>
    <x v="0"/>
    <s v="DOWN JACKETS"/>
    <s v="M WARRENS"/>
    <s v="M0225CT2635F4497"/>
    <s v="POLYESTER CAMOUFLAGE DOWNPROOF"/>
    <s v="LIGHT BLUE/BLACK"/>
    <n v="66.3"/>
    <n v="397.79999999999995"/>
    <n v="0.67"/>
    <n v="21.878999999999998"/>
    <n v="131.274"/>
    <n v="31"/>
    <n v="186"/>
    <n v="6"/>
  </r>
  <r>
    <x v="0"/>
    <s v="SS21"/>
    <x v="1"/>
    <x v="0"/>
    <s v="JACKETS"/>
    <s v="M RENNY"/>
    <s v="M0221XT2451F1553"/>
    <s v="BACK COATED OXFORD POLYESTER"/>
    <s v="GREY SHADOW"/>
    <n v="74.099999999999994"/>
    <n v="370.5"/>
    <n v="0.67"/>
    <n v="24.452999999999996"/>
    <n v="122.26499999999999"/>
    <n v="34.5"/>
    <n v="172.5"/>
    <n v="5"/>
  </r>
  <r>
    <x v="0"/>
    <s v="SS20"/>
    <x v="1"/>
    <x v="0"/>
    <s v="JACKETS"/>
    <s v="M VINCIT"/>
    <s v="M0220DT2473F1553"/>
    <s v="COTTON NYLON POPELINE"/>
    <s v="GREY SHADOW"/>
    <n v="54.5"/>
    <n v="163.5"/>
    <n v="0.7"/>
    <n v="16.350000000000001"/>
    <n v="49.050000000000004"/>
    <n v="23"/>
    <n v="69"/>
    <n v="3"/>
  </r>
  <r>
    <x v="0"/>
    <s v="SS16"/>
    <x v="1"/>
    <x v="1"/>
    <s v="JACKETS"/>
    <s v="WOMAN JACKET"/>
    <s v="W6221XT2266F5131"/>
    <s v="POLY NYLON MEMORY"/>
    <s v="LIGHT DUNE"/>
    <n v="105.5"/>
    <n v="8967.5"/>
    <n v="0.75"/>
    <n v="26.375"/>
    <n v="2241.875"/>
    <n v="37"/>
    <n v="3145"/>
    <n v="85"/>
  </r>
  <r>
    <x v="0"/>
    <s v="SS21"/>
    <x v="1"/>
    <x v="1"/>
    <s v="JACKETS"/>
    <s v="W GENZIANA"/>
    <s v="W0220BT2506F1477"/>
    <s v="HEAVY POLYESTER"/>
    <s v="BUTTER CREAM"/>
    <n v="74.099999999999994"/>
    <n v="5928"/>
    <n v="0.67"/>
    <n v="24.452999999999996"/>
    <n v="1956.2399999999998"/>
    <n v="34.5"/>
    <n v="2760"/>
    <n v="80"/>
  </r>
  <r>
    <x v="0"/>
    <s v="SS21"/>
    <x v="1"/>
    <x v="1"/>
    <s v="JACKETS"/>
    <s v="W NAIOMY"/>
    <s v="W0220GT2608F7115"/>
    <s v="POLYESTER BRIGHT OTTOMAN WR"/>
    <s v="TRUE RED"/>
    <n v="62.6"/>
    <n v="1627.6000000000001"/>
    <n v="0.67"/>
    <n v="20.657999999999998"/>
    <n v="537.10799999999995"/>
    <n v="29"/>
    <n v="754"/>
    <n v="26"/>
  </r>
  <r>
    <x v="0"/>
    <s v="SS18"/>
    <x v="1"/>
    <x v="1"/>
    <s v="JACKETS"/>
    <s v="WOMAN JACKET"/>
    <s v="W8220NT2415F7164"/>
    <s v="POLYESTER MEMORY TAFFETA"/>
    <s v="BRIGHT SALMON"/>
    <n v="70"/>
    <n v="1260"/>
    <n v="0.75"/>
    <n v="17.5"/>
    <n v="315"/>
    <n v="24.5"/>
    <n v="441"/>
    <n v="18"/>
  </r>
  <r>
    <x v="0"/>
    <s v="SS18"/>
    <x v="1"/>
    <x v="1"/>
    <s v="JACKETS"/>
    <s v="WOMAN JACKET"/>
    <s v="W8220CT2414F7164"/>
    <s v="DULL POLYESTER"/>
    <s v="BRIGHT SALMON"/>
    <n v="62.4"/>
    <n v="1060.8"/>
    <n v="0.75"/>
    <n v="15.6"/>
    <n v="265.2"/>
    <n v="22"/>
    <n v="374"/>
    <n v="17"/>
  </r>
  <r>
    <x v="0"/>
    <s v="SS21"/>
    <x v="1"/>
    <x v="1"/>
    <s v="DOWN JACKETS"/>
    <s v="W MYLUSE"/>
    <s v="W0225DT2412F5186"/>
    <s v="SHINY NYLON 20D DOWNPROOF FABR"/>
    <s v="SAND BEIGE"/>
    <n v="85.9"/>
    <n v="515.40000000000009"/>
    <n v="0.67"/>
    <n v="28.346999999999998"/>
    <n v="170.08199999999999"/>
    <n v="40"/>
    <n v="240"/>
    <n v="6"/>
  </r>
  <r>
    <x v="0"/>
    <s v="SS18"/>
    <x v="1"/>
    <x v="1"/>
    <s v="JACKETS"/>
    <s v="WOMAN JACKET"/>
    <s v="W8220NT2415F9000"/>
    <s v="POLYESTER MEMORY TAFFETA"/>
    <s v="BLACK"/>
    <n v="70"/>
    <n v="280"/>
    <n v="0.75"/>
    <n v="17.5"/>
    <n v="70"/>
    <n v="24.5"/>
    <n v="98"/>
    <n v="4"/>
  </r>
  <r>
    <x v="1"/>
    <s v="FW20"/>
    <x v="0"/>
    <x v="0"/>
    <s v="JACKETS"/>
    <s v="M SILE"/>
    <s v="M0428JT2657F7176"/>
    <s v="SHINY 3 FINISHING"/>
    <s v="RIBBON RED"/>
    <n v="95.9"/>
    <n v="2781.1000000000004"/>
    <n v="0.67"/>
    <n v="31.646999999999998"/>
    <n v="917.76299999999992"/>
    <n v="44.5"/>
    <n v="1290.5"/>
    <n v="29"/>
  </r>
  <r>
    <x v="1"/>
    <s v="FW18"/>
    <x v="0"/>
    <x v="0"/>
    <s v="JACKETS"/>
    <s v="MAN JACKET"/>
    <s v="M84P0AT2422F9000"/>
    <s v="SHINY 40D NYLON TAFFETA"/>
    <s v="BLACK"/>
    <n v="92"/>
    <n v="2576"/>
    <n v="0.75"/>
    <n v="23"/>
    <n v="644"/>
    <n v="32.5"/>
    <n v="910"/>
    <n v="28"/>
  </r>
  <r>
    <x v="1"/>
    <s v="FW18"/>
    <x v="0"/>
    <x v="0"/>
    <s v="JACKETS"/>
    <s v="MAN JACKET"/>
    <s v="M84P8FT2421F1069"/>
    <s v="SHINY 40D NYLON TAFFETA"/>
    <s v="TITANIUM"/>
    <n v="89.5"/>
    <n v="1969"/>
    <n v="0.75"/>
    <n v="22.375"/>
    <n v="492.25"/>
    <n v="31.5"/>
    <n v="693"/>
    <n v="22"/>
  </r>
  <r>
    <x v="1"/>
    <s v="FW19"/>
    <x v="0"/>
    <x v="0"/>
    <s v="JACKETS"/>
    <s v="M KENNET"/>
    <s v="M9421FT2578F7175"/>
    <s v="POLYESTER RECYCLE"/>
    <s v="BIKING RED"/>
    <n v="73.7"/>
    <n v="1621.4"/>
    <n v="0.75"/>
    <n v="18.425000000000001"/>
    <n v="405.35"/>
    <n v="26"/>
    <n v="572"/>
    <n v="22"/>
  </r>
  <r>
    <x v="1"/>
    <s v="FW19"/>
    <x v="0"/>
    <x v="0"/>
    <s v="JACKETS"/>
    <s v="M RENNY"/>
    <s v="M9420RT2586F6191"/>
    <s v="POLYESTER DIAGONAL TEXTURE"/>
    <s v="MOCHA BROWN"/>
    <n v="78"/>
    <n v="1170"/>
    <n v="0.75"/>
    <n v="19.5"/>
    <n v="292.5"/>
    <n v="27.5"/>
    <n v="412.5"/>
    <n v="15"/>
  </r>
  <r>
    <x v="1"/>
    <s v="FW20"/>
    <x v="0"/>
    <x v="0"/>
    <s v="JACKETS"/>
    <s v="M CORRER"/>
    <s v="M0420YT2677F4386"/>
    <s v="EX T2605 WITH TWILL FACE"/>
    <s v="BLUE NIGHTS"/>
    <n v="89.8"/>
    <n v="1167.3999999999999"/>
    <n v="0.67"/>
    <n v="29.633999999999997"/>
    <n v="385.24199999999996"/>
    <n v="41.5"/>
    <n v="539.5"/>
    <n v="13"/>
  </r>
  <r>
    <x v="1"/>
    <s v="FW18"/>
    <x v="0"/>
    <x v="0"/>
    <s v="JACKETS"/>
    <s v="MAN JACKET"/>
    <s v="M84P8CT2422F4300"/>
    <s v="SHINY 40D NYLON TAFFETA"/>
    <s v="DARK NAVY"/>
    <n v="96.5"/>
    <n v="1254.5"/>
    <n v="0.75"/>
    <n v="24.125"/>
    <n v="313.625"/>
    <n v="34"/>
    <n v="442"/>
    <n v="13"/>
  </r>
  <r>
    <x v="1"/>
    <s v="FW19"/>
    <x v="0"/>
    <x v="0"/>
    <s v="JACKETS"/>
    <s v="M BRODERICK"/>
    <s v="M9428ST2504F1445"/>
    <s v="CONFORT BONDED POLYESTER"/>
    <s v="BLANC"/>
    <n v="121.9"/>
    <n v="1584.7"/>
    <n v="0.75"/>
    <n v="30.475000000000001"/>
    <n v="396.17500000000001"/>
    <n v="43"/>
    <n v="559"/>
    <n v="13"/>
  </r>
  <r>
    <x v="1"/>
    <s v="FW19"/>
    <x v="0"/>
    <x v="0"/>
    <s v="JACKETS"/>
    <s v="M RENNY"/>
    <s v="M9420RT2586F9000"/>
    <s v="POLYESTER DIAGONAL TEXTURE"/>
    <s v="BLACK"/>
    <n v="78"/>
    <n v="858"/>
    <n v="0.75"/>
    <n v="19.5"/>
    <n v="214.5"/>
    <n v="27.5"/>
    <n v="302.5"/>
    <n v="11"/>
  </r>
  <r>
    <x v="1"/>
    <s v="FW19"/>
    <x v="0"/>
    <x v="0"/>
    <s v="JACKETS"/>
    <s v="M CLINTFORD"/>
    <s v="M9421CT2552F1445"/>
    <s v="2,5 LAYER POLYESTER TWILL"/>
    <s v="BLANC"/>
    <n v="103.3"/>
    <n v="1136.3"/>
    <n v="0.75"/>
    <n v="25.824999999999999"/>
    <n v="284.07499999999999"/>
    <n v="36.5"/>
    <n v="401.5"/>
    <n v="11"/>
  </r>
  <r>
    <x v="1"/>
    <s v="FW20"/>
    <x v="0"/>
    <x v="0"/>
    <s v="JACKETS"/>
    <s v="M RENNY"/>
    <s v="M0420RT2451F9000"/>
    <s v="BACK COATED OXFORD POLYESTER"/>
    <s v="BLACK"/>
    <n v="78"/>
    <n v="780"/>
    <n v="0.67"/>
    <n v="25.74"/>
    <n v="257.39999999999998"/>
    <n v="36.5"/>
    <n v="365"/>
    <n v="10"/>
  </r>
  <r>
    <x v="1"/>
    <s v="FW18"/>
    <x v="0"/>
    <x v="0"/>
    <s v="JACKETS"/>
    <s v="M HALLSON"/>
    <s v="M8420LT2499F3186"/>
    <s v="COTTON POLY FABRIC"/>
    <s v="TARMAC GREEN"/>
    <n v="66.3"/>
    <n v="663"/>
    <n v="0.75"/>
    <n v="16.574999999999999"/>
    <n v="165.75"/>
    <n v="23.5"/>
    <n v="235"/>
    <n v="10"/>
  </r>
  <r>
    <x v="1"/>
    <s v="FW18"/>
    <x v="0"/>
    <x v="0"/>
    <s v="JACKETS"/>
    <s v="MAN JACKET"/>
    <s v="M84P8CT2422F1069"/>
    <s v="SHINY 40D NYLON TAFFETA"/>
    <s v="TITANIUM"/>
    <n v="96.5"/>
    <n v="965"/>
    <n v="0.75"/>
    <n v="24.125"/>
    <n v="241.25"/>
    <n v="34"/>
    <n v="340"/>
    <n v="10"/>
  </r>
  <r>
    <x v="1"/>
    <s v="FW19"/>
    <x v="0"/>
    <x v="0"/>
    <s v="JACKETS"/>
    <s v="M KENNET"/>
    <s v="M9421FT2578F4386"/>
    <s v="POLYESTER RECYCLE"/>
    <s v="BLUE NIGHTS"/>
    <n v="73.7"/>
    <n v="737"/>
    <n v="0.75"/>
    <n v="18.425000000000001"/>
    <n v="184.25"/>
    <n v="26"/>
    <n v="260"/>
    <n v="10"/>
  </r>
  <r>
    <x v="1"/>
    <s v="FW18"/>
    <x v="0"/>
    <x v="0"/>
    <s v="JACKETS"/>
    <s v="M VINCIT"/>
    <s v="M8420CT2419F4386"/>
    <s v="LIGHT POLYESTER DULL FABRIC"/>
    <s v="BLUE NIGHTS"/>
    <n v="58.4"/>
    <n v="525.6"/>
    <n v="0.75"/>
    <n v="14.6"/>
    <n v="131.4"/>
    <n v="20.5"/>
    <n v="184.5"/>
    <n v="9"/>
  </r>
  <r>
    <x v="1"/>
    <s v="FW18"/>
    <x v="0"/>
    <x v="0"/>
    <s v="JACKETS"/>
    <s v="M ARIAM"/>
    <s v="M8421DT2495F4386"/>
    <s v="STRETCH DULL DOWNPROOF NYLON"/>
    <s v="BLUE NIGHTS"/>
    <n v="62.4"/>
    <n v="561.6"/>
    <n v="0.75"/>
    <n v="15.6"/>
    <n v="140.4"/>
    <n v="22"/>
    <n v="198"/>
    <n v="9"/>
  </r>
  <r>
    <x v="1"/>
    <s v="FW19"/>
    <x v="0"/>
    <x v="0"/>
    <s v="COATS"/>
    <s v="M KAVEN"/>
    <s v="M9415BT2524F9066"/>
    <s v="MIX ACRYLIC WOOL POLYESTER BON"/>
    <s v="ANTHRACITE MELANGE"/>
    <n v="99.6"/>
    <n v="896.4"/>
    <n v="0.75"/>
    <n v="24.9"/>
    <n v="224.1"/>
    <n v="35"/>
    <n v="315"/>
    <n v="9"/>
  </r>
  <r>
    <x v="1"/>
    <s v="FW19"/>
    <x v="0"/>
    <x v="0"/>
    <s v="JACKETS"/>
    <s v="M MANSEL"/>
    <s v="M9420ST2446F4386"/>
    <s v="SOFT DULL POLYESTER"/>
    <s v="BLUE NIGHTS"/>
    <n v="73.7"/>
    <n v="294.8"/>
    <n v="0.75"/>
    <n v="18.425000000000001"/>
    <n v="73.7"/>
    <n v="26"/>
    <n v="104"/>
    <n v="4"/>
  </r>
  <r>
    <x v="1"/>
    <s v="FW20"/>
    <x v="0"/>
    <x v="1"/>
    <s v="JACKETS"/>
    <s v="W PRIMULA"/>
    <s v="W0222ETC136F8264"/>
    <s v="T2640 FAKE FUR+T2608 POLY BRIG"/>
    <s v="ROSE DUST"/>
    <n v="85.9"/>
    <n v="3178.3"/>
    <n v="0.67"/>
    <n v="28.346999999999998"/>
    <n v="1048.8389999999999"/>
    <n v="40"/>
    <n v="1480"/>
    <n v="37"/>
  </r>
  <r>
    <x v="1"/>
    <s v="FW20"/>
    <x v="0"/>
    <x v="1"/>
    <s v="JACKETS"/>
    <s v="W CAMEI"/>
    <s v="W0428TTF377F5217"/>
    <s v="ANIMALIE PRINTED POLYESTER DWR"/>
    <s v="BEIGE ANIMALIER"/>
    <n v="95.9"/>
    <n v="3260.6000000000004"/>
    <n v="0.67"/>
    <n v="31.646999999999998"/>
    <n v="1075.998"/>
    <n v="44.5"/>
    <n v="1513"/>
    <n v="34"/>
  </r>
  <r>
    <x v="1"/>
    <s v="FW16"/>
    <x v="0"/>
    <x v="1"/>
    <s v="JACKETS"/>
    <s v="WOMAN JACKET"/>
    <s v="W6421BT0351F6164"/>
    <s v="POLYESTER NYLON"/>
    <s v="FUNGE"/>
    <n v="85.9"/>
    <n v="2491.1000000000004"/>
    <n v="0.75"/>
    <n v="21.475000000000001"/>
    <n v="622.77500000000009"/>
    <n v="30.5"/>
    <n v="884.5"/>
    <n v="29"/>
  </r>
  <r>
    <x v="1"/>
    <s v="FW19"/>
    <x v="0"/>
    <x v="1"/>
    <s v="JACKETS"/>
    <s v="W SUKIE"/>
    <s v="W9420MTF360F1516"/>
    <s v="POLYESTER JACQUARD ANIMALIER"/>
    <s v="EBONY GREY"/>
    <n v="78"/>
    <n v="1794"/>
    <n v="0.75"/>
    <n v="19.5"/>
    <n v="448.5"/>
    <n v="27.5"/>
    <n v="632.5"/>
    <n v="23"/>
  </r>
  <r>
    <x v="1"/>
    <s v="FW19"/>
    <x v="0"/>
    <x v="1"/>
    <s v="JACKETS"/>
    <s v="W WIMBLEY"/>
    <s v="W9420NT2598F2025"/>
    <s v="POLYESTER METAL EFFECT"/>
    <s v="GOLD"/>
    <n v="78"/>
    <n v="1638"/>
    <n v="0.75"/>
    <n v="19.5"/>
    <n v="409.5"/>
    <n v="27.5"/>
    <n v="577.5"/>
    <n v="21"/>
  </r>
  <r>
    <x v="1"/>
    <s v="FW20"/>
    <x v="0"/>
    <x v="1"/>
    <s v="JACKETS"/>
    <s v="W PORTHYA"/>
    <s v="W0429DTF374F1574"/>
    <s v="JACQUARD POLYESTER"/>
    <s v="WHITE/BLACK CHEW"/>
    <n v="107"/>
    <n v="2140"/>
    <n v="0.67"/>
    <n v="35.309999999999995"/>
    <n v="706.19999999999993"/>
    <n v="49.5"/>
    <n v="990"/>
    <n v="20"/>
  </r>
  <r>
    <x v="1"/>
    <s v="FW20"/>
    <x v="0"/>
    <x v="1"/>
    <s v="COATS"/>
    <s v="W ORTENSIA"/>
    <s v="W0415GT2662F8277"/>
    <s v="FAKE FUR"/>
    <s v="VINTAGE POWDER"/>
    <n v="92.2"/>
    <n v="1751.8"/>
    <n v="0.67"/>
    <n v="30.425999999999998"/>
    <n v="578.09399999999994"/>
    <n v="43"/>
    <n v="817"/>
    <n v="19"/>
  </r>
  <r>
    <x v="1"/>
    <s v="FW19"/>
    <x v="0"/>
    <x v="1"/>
    <s v="JACKETS"/>
    <s v="W FELYXA"/>
    <s v="W9428YT2568F8254"/>
    <s v="VELVET STRETCH WR"/>
    <s v="DARK ROSE"/>
    <n v="84.8"/>
    <n v="1611.2"/>
    <n v="0.75"/>
    <n v="21.2"/>
    <n v="402.8"/>
    <n v="30"/>
    <n v="570"/>
    <n v="19"/>
  </r>
  <r>
    <x v="1"/>
    <s v="FW19"/>
    <x v="0"/>
    <x v="1"/>
    <s v="JACKETS"/>
    <s v="W FELYXA"/>
    <s v="W9428YT2568F3208"/>
    <s v="VELVET STRETCH WR"/>
    <s v="PINEGROVE GREEN"/>
    <n v="84.8"/>
    <n v="1356.8"/>
    <n v="0.75"/>
    <n v="21.2"/>
    <n v="339.2"/>
    <n v="30"/>
    <n v="480"/>
    <n v="16"/>
  </r>
  <r>
    <x v="1"/>
    <s v="FW19"/>
    <x v="0"/>
    <x v="1"/>
    <s v="JACKETS"/>
    <s v="W SUKIE"/>
    <s v="W9420MTF360F1477"/>
    <s v="POLYESTER JACQUARD ANIMALIER"/>
    <s v="BUTTER CREAM"/>
    <n v="78"/>
    <n v="1092"/>
    <n v="0.75"/>
    <n v="19.5"/>
    <n v="273"/>
    <n v="27.5"/>
    <n v="385"/>
    <n v="14"/>
  </r>
  <r>
    <x v="1"/>
    <s v="FW19"/>
    <x v="0"/>
    <x v="1"/>
    <s v="JACKETS"/>
    <s v="W ANEEKA"/>
    <s v="W9420LTC130F9075"/>
    <s v="T2447 DULL POLY+TF363 POLY ANI"/>
    <s v="BLACK/LT TAUPE ANIMA"/>
    <n v="78"/>
    <n v="936"/>
    <n v="0.75"/>
    <n v="19.5"/>
    <n v="234"/>
    <n v="27.5"/>
    <n v="330"/>
    <n v="12"/>
  </r>
  <r>
    <x v="1"/>
    <s v="FW19"/>
    <x v="0"/>
    <x v="1"/>
    <s v="JACKETS"/>
    <s v="W KAULA"/>
    <s v="W9420ZTC127F6187"/>
    <s v="T2447 DULL PL+FU00065 ECO FUR"/>
    <s v="BEAR CUB/BEAR CUB"/>
    <n v="110.7"/>
    <n v="1217.7"/>
    <n v="0.75"/>
    <n v="27.675000000000001"/>
    <n v="304.42500000000001"/>
    <n v="39"/>
    <n v="429"/>
    <n v="11"/>
  </r>
  <r>
    <x v="1"/>
    <s v="FW20"/>
    <x v="0"/>
    <x v="1"/>
    <s v="COATS"/>
    <s v="W ORTENSIA"/>
    <s v="W0415GTF378F8281"/>
    <s v="RABBIT FUR ( PYTHON PRINT )"/>
    <s v="POWDER/BLACK"/>
    <n v="95.9"/>
    <n v="479.5"/>
    <n v="0.67"/>
    <n v="31.646999999999998"/>
    <n v="158.23499999999999"/>
    <n v="44.5"/>
    <n v="222.5"/>
    <n v="5"/>
  </r>
  <r>
    <x v="1"/>
    <s v="FW19"/>
    <x v="0"/>
    <x v="1"/>
    <s v="JACKETS"/>
    <s v="W BACKSIE"/>
    <s v="W9429FT2593F1038"/>
    <s v="NYLON CIRE PEARL"/>
    <s v="SILVER"/>
    <n v="95.9"/>
    <n v="287.70000000000005"/>
    <n v="0.75"/>
    <n v="23.975000000000001"/>
    <n v="71.925000000000011"/>
    <n v="34"/>
    <n v="102"/>
    <n v="3"/>
  </r>
  <r>
    <x v="1"/>
    <s v="SS21"/>
    <x v="1"/>
    <x v="0"/>
    <s v="JACKETS"/>
    <s v="M VINCIT"/>
    <s v="M0220DT2473F7187"/>
    <s v="COTTON NYLON POPELINE"/>
    <s v="FLAME RED"/>
    <n v="54.5"/>
    <n v="3760.5"/>
    <n v="0.67"/>
    <n v="17.984999999999999"/>
    <n v="1240.9649999999999"/>
    <n v="25.5"/>
    <n v="1759.5"/>
    <n v="69"/>
  </r>
  <r>
    <x v="1"/>
    <s v="SS21"/>
    <x v="1"/>
    <x v="0"/>
    <s v="JACKETS"/>
    <s v="M VINCIT"/>
    <s v="M1220FT2838F1590"/>
    <s v="RECYCLE NYLON, NORMAL COTTON P"/>
    <s v="CEMENT"/>
    <n v="89.8"/>
    <n v="2783.7999999999997"/>
    <n v="0.67"/>
    <n v="29.633999999999997"/>
    <n v="918.65399999999988"/>
    <n v="41.5"/>
    <n v="1286.5"/>
    <n v="31"/>
  </r>
  <r>
    <x v="1"/>
    <s v="SS21"/>
    <x v="1"/>
    <x v="0"/>
    <s v="JACKETS"/>
    <s v="M XLED"/>
    <s v="M0223NT2552F4386"/>
    <s v="2,5 LAYER POLYESTER TWILL"/>
    <s v="BLUE NIGHTS"/>
    <n v="110.7"/>
    <n v="1107"/>
    <n v="0.67"/>
    <n v="36.530999999999999"/>
    <n v="365.31"/>
    <n v="51.5"/>
    <n v="515"/>
    <n v="10"/>
  </r>
  <r>
    <x v="1"/>
    <s v="SS21"/>
    <x v="1"/>
    <x v="0"/>
    <s v="JACKETS"/>
    <s v="M XLED"/>
    <s v="M0223PT2552F4386"/>
    <s v="2,5 LAYER POLYESTER TWILL"/>
    <s v="BLUE NIGHTS"/>
    <n v="118.1"/>
    <n v="708.59999999999991"/>
    <n v="0.67"/>
    <n v="38.972999999999992"/>
    <n v="233.83799999999997"/>
    <n v="55"/>
    <n v="330"/>
    <n v="6"/>
  </r>
  <r>
    <x v="1"/>
    <s v="SS20"/>
    <x v="1"/>
    <x v="0"/>
    <s v="JACKETS"/>
    <s v="UOMO DRAGON"/>
    <s v="M02D1BTC138F9000"/>
    <s v="T2694+T2695"/>
    <s v="BLACK"/>
    <n v="85"/>
    <n v="510"/>
    <n v="0.7"/>
    <n v="25.500000000000004"/>
    <n v="153.00000000000003"/>
    <n v="36"/>
    <n v="216"/>
    <n v="6"/>
  </r>
  <r>
    <x v="1"/>
    <s v="SS21"/>
    <x v="1"/>
    <x v="0"/>
    <s v="JACKETS"/>
    <s v="M SILE"/>
    <s v="M0223DT2605F1524"/>
    <s v="POLYESTER VISCOSE KNITTED BOND"/>
    <s v="MELANGE TITANIUM"/>
    <n v="70.2"/>
    <n v="351"/>
    <n v="0.67"/>
    <n v="23.165999999999997"/>
    <n v="115.82999999999998"/>
    <n v="32.5"/>
    <n v="162.5"/>
    <n v="5"/>
  </r>
  <r>
    <x v="1"/>
    <s v="SS19"/>
    <x v="1"/>
    <x v="0"/>
    <s v="DOWN JACKETS"/>
    <s v="M WARRENS"/>
    <s v="M9225DT2449F7181"/>
    <s v="SHINY NYLON 20D DOWNPROOF"/>
    <s v="SAMBA RED"/>
    <n v="78"/>
    <n v="390"/>
    <n v="0.75"/>
    <n v="19.5"/>
    <n v="97.5"/>
    <n v="27.5"/>
    <n v="137.5"/>
    <n v="5"/>
  </r>
  <r>
    <x v="1"/>
    <s v="SS21"/>
    <x v="1"/>
    <x v="0"/>
    <s v="JACKETS"/>
    <s v="M GENOVA"/>
    <s v="M0228ATC133F7189"/>
    <s v="T2604 POLY WR+T2606 POLY DULL"/>
    <s v="FLAME RED/BLUE NIGHT"/>
    <n v="81.099999999999994"/>
    <n v="324.39999999999998"/>
    <n v="0.67"/>
    <n v="26.762999999999995"/>
    <n v="107.05199999999998"/>
    <n v="37.5"/>
    <n v="150"/>
    <n v="4"/>
  </r>
  <r>
    <x v="1"/>
    <s v="SS19"/>
    <x v="1"/>
    <x v="0"/>
    <s v="JACKETS"/>
    <s v="M WILMER"/>
    <s v="M9223UT2533F9000"/>
    <s v="TAFFETA NYLON"/>
    <s v="BLACK"/>
    <n v="55.2"/>
    <n v="220.8"/>
    <n v="0.75"/>
    <n v="13.8"/>
    <n v="55.2"/>
    <n v="19.5"/>
    <n v="78"/>
    <n v="4"/>
  </r>
  <r>
    <x v="1"/>
    <s v="SS16"/>
    <x v="1"/>
    <x v="1"/>
    <s v="JACKETS"/>
    <s v="WOMAN JACKET"/>
    <s v="W6221XT2266F5131"/>
    <s v="POLY NYLON MEMORY"/>
    <s v="LIGHT DUNE"/>
    <n v="105.5"/>
    <n v="7068.5"/>
    <n v="0.75"/>
    <n v="26.375"/>
    <n v="1767.125"/>
    <n v="37"/>
    <n v="2479"/>
    <n v="67"/>
  </r>
  <r>
    <x v="1"/>
    <s v="SS21"/>
    <x v="1"/>
    <x v="1"/>
    <s v="JACKETS"/>
    <s v="W GENZIANA"/>
    <s v="W0220BT2506F1477"/>
    <s v="HEAVY POLYESTER"/>
    <s v="BUTTER CREAM"/>
    <n v="74.099999999999994"/>
    <n v="5928"/>
    <n v="0.67"/>
    <n v="24.452999999999996"/>
    <n v="1956.2399999999998"/>
    <n v="34.5"/>
    <n v="2760"/>
    <n v="80"/>
  </r>
  <r>
    <x v="1"/>
    <s v="SS21"/>
    <x v="1"/>
    <x v="1"/>
    <s v="JACKETS"/>
    <s v="W NAIOMY"/>
    <s v="W0220GT2608F7115"/>
    <s v="POLYESTER BRIGHT OTTOMAN WR"/>
    <s v="TRUE RED"/>
    <n v="62.6"/>
    <n v="1565"/>
    <n v="0.67"/>
    <n v="20.657999999999998"/>
    <n v="516.44999999999993"/>
    <n v="29"/>
    <n v="725"/>
    <n v="25"/>
  </r>
  <r>
    <x v="1"/>
    <s v="SS18"/>
    <x v="1"/>
    <x v="1"/>
    <s v="JACKETS"/>
    <s v="WOMAN JACKET"/>
    <s v="W8220CT2414F7164"/>
    <s v="DULL POLYESTER"/>
    <s v="BRIGHT SALMON"/>
    <n v="62.4"/>
    <n v="1060.8"/>
    <n v="0.75"/>
    <n v="15.6"/>
    <n v="265.2"/>
    <n v="22"/>
    <n v="374"/>
    <n v="17"/>
  </r>
  <r>
    <x v="1"/>
    <s v="SS18"/>
    <x v="1"/>
    <x v="1"/>
    <s v="JACKETS"/>
    <s v="WOMAN JACKET"/>
    <s v="W8220NT2415F7164"/>
    <s v="POLYESTER MEMORY TAFFETA"/>
    <s v="BRIGHT SALMON"/>
    <n v="70"/>
    <n v="1050"/>
    <n v="0.75"/>
    <n v="17.5"/>
    <n v="262.5"/>
    <n v="24.5"/>
    <n v="367.5"/>
    <n v="15"/>
  </r>
  <r>
    <x v="1"/>
    <s v="SS21"/>
    <x v="1"/>
    <x v="1"/>
    <s v="DOWN JACKETS"/>
    <s v="W MYLUSE"/>
    <s v="W0225DT2412F7115"/>
    <s v="SHINY NYLON 20D DOWNPROOF FABR"/>
    <s v="TRUE RED"/>
    <n v="85.9"/>
    <n v="515.40000000000009"/>
    <n v="0.67"/>
    <n v="28.346999999999998"/>
    <n v="170.08199999999999"/>
    <n v="40"/>
    <n v="240"/>
    <n v="6"/>
  </r>
  <r>
    <x v="1"/>
    <s v="SS18"/>
    <x v="1"/>
    <x v="1"/>
    <s v="JACKETS"/>
    <s v="WOMAN JACKET"/>
    <s v="W8220TT2414F7162"/>
    <s v="DULL POLYESTER"/>
    <s v="CRIMSON RED"/>
    <n v="73.7"/>
    <n v="368.5"/>
    <n v="0.75"/>
    <n v="18.425000000000001"/>
    <n v="92.125"/>
    <n v="26"/>
    <n v="130"/>
    <n v="5"/>
  </r>
  <r>
    <x v="2"/>
    <s v="FW18"/>
    <x v="0"/>
    <x v="0"/>
    <s v="JACKETS"/>
    <s v="MAN JACKET"/>
    <s v="M84P0AT2422F9000"/>
    <s v="SHINY 40D NYLON TAFFETA"/>
    <s v="BLACK"/>
    <n v="92"/>
    <n v="2484"/>
    <n v="0.75"/>
    <n v="23"/>
    <n v="621"/>
    <n v="32.5"/>
    <n v="877.5"/>
    <n v="27"/>
  </r>
  <r>
    <x v="2"/>
    <s v="FW19"/>
    <x v="0"/>
    <x v="0"/>
    <s v="JACKETS"/>
    <s v="M RENNY"/>
    <s v="M9420RT2586F4386"/>
    <s v="POLYESTER DIAGONAL TEXTURE"/>
    <s v="BLUE NIGHTS"/>
    <n v="78"/>
    <n v="1716"/>
    <n v="0.75"/>
    <n v="19.5"/>
    <n v="429"/>
    <n v="27.5"/>
    <n v="605"/>
    <n v="22"/>
  </r>
  <r>
    <x v="2"/>
    <s v="FW19"/>
    <x v="0"/>
    <x v="0"/>
    <s v="JACKETS"/>
    <s v="M KENNET"/>
    <s v="M9421FT2578F7175"/>
    <s v="POLYESTER RECYCLE"/>
    <s v="BIKING RED"/>
    <n v="73.7"/>
    <n v="1621.4"/>
    <n v="0.75"/>
    <n v="18.425000000000001"/>
    <n v="405.35"/>
    <n v="26"/>
    <n v="572"/>
    <n v="22"/>
  </r>
  <r>
    <x v="2"/>
    <s v="FW19"/>
    <x v="0"/>
    <x v="0"/>
    <s v="COATS"/>
    <s v="M KAVEN"/>
    <s v="M9415AT2524F9066"/>
    <s v="MIX ACRYLIC WOOL POLYESTER BON"/>
    <s v="ANTHRACITE MELANGE"/>
    <n v="107"/>
    <n v="2247"/>
    <n v="0.75"/>
    <n v="26.75"/>
    <n v="561.75"/>
    <n v="37.5"/>
    <n v="787.5"/>
    <n v="21"/>
  </r>
  <r>
    <x v="2"/>
    <s v="FW18"/>
    <x v="0"/>
    <x v="0"/>
    <s v="JACKETS"/>
    <s v="M JAYLON"/>
    <s v="M8421ET2419F7175"/>
    <s v="LIGHT POLYESTER DULL FABRIC"/>
    <s v="BIKING RED"/>
    <n v="62.4"/>
    <n v="873.6"/>
    <n v="0.75"/>
    <n v="15.6"/>
    <n v="218.4"/>
    <n v="22"/>
    <n v="308"/>
    <n v="14"/>
  </r>
  <r>
    <x v="2"/>
    <s v="FW19"/>
    <x v="0"/>
    <x v="0"/>
    <s v="JACKETS"/>
    <s v="M BRODERICK"/>
    <s v="M9428ST2504F1445"/>
    <s v="CONFORT BONDED POLYESTER"/>
    <s v="BLANC"/>
    <n v="121.9"/>
    <n v="1706.6000000000001"/>
    <n v="0.75"/>
    <n v="30.475000000000001"/>
    <n v="426.65000000000003"/>
    <n v="43"/>
    <n v="602"/>
    <n v="14"/>
  </r>
  <r>
    <x v="2"/>
    <s v="FW18"/>
    <x v="0"/>
    <x v="0"/>
    <s v="JACKETS"/>
    <s v="MAN JACKET"/>
    <s v="M84P8CT2422F4300"/>
    <s v="SHINY 40D NYLON TAFFETA"/>
    <s v="DARK NAVY"/>
    <n v="96.5"/>
    <n v="1254.5"/>
    <n v="0.75"/>
    <n v="24.125"/>
    <n v="313.625"/>
    <n v="34"/>
    <n v="442"/>
    <n v="13"/>
  </r>
  <r>
    <x v="2"/>
    <s v="FW18"/>
    <x v="0"/>
    <x v="0"/>
    <s v="JACKETS"/>
    <s v="M VINCIT"/>
    <s v="M8420JT2419F4386"/>
    <s v="LIGHT POLYESTER DULL FABRIC"/>
    <s v="BLUE NIGHTS"/>
    <n v="99.6"/>
    <n v="1195.1999999999998"/>
    <n v="0.75"/>
    <n v="24.9"/>
    <n v="298.79999999999995"/>
    <n v="35"/>
    <n v="420"/>
    <n v="12"/>
  </r>
  <r>
    <x v="2"/>
    <s v="FW19"/>
    <x v="0"/>
    <x v="0"/>
    <s v="COATS"/>
    <s v="M KAVEN"/>
    <s v="M9415BT2524F4002"/>
    <s v="MIX ACRYLIC WOOL POLYESTER BON"/>
    <s v="NAVY"/>
    <n v="99.6"/>
    <n v="1195.1999999999998"/>
    <n v="0.75"/>
    <n v="24.9"/>
    <n v="298.79999999999995"/>
    <n v="35"/>
    <n v="420"/>
    <n v="12"/>
  </r>
  <r>
    <x v="2"/>
    <s v="FW19"/>
    <x v="0"/>
    <x v="0"/>
    <s v="COATS"/>
    <s v="M KAVEN"/>
    <s v="M9415BT2524F9066"/>
    <s v="MIX ACRYLIC WOOL POLYESTER BON"/>
    <s v="ANTHRACITE MELANGE"/>
    <n v="99.6"/>
    <n v="1195.1999999999998"/>
    <n v="0.75"/>
    <n v="24.9"/>
    <n v="298.79999999999995"/>
    <n v="35"/>
    <n v="420"/>
    <n v="12"/>
  </r>
  <r>
    <x v="2"/>
    <s v="FW19"/>
    <x v="0"/>
    <x v="0"/>
    <s v="JACKETS"/>
    <s v="M KENNET"/>
    <s v="M9421FT2578F4386"/>
    <s v="POLYESTER RECYCLE"/>
    <s v="BLUE NIGHTS"/>
    <n v="73.7"/>
    <n v="884.40000000000009"/>
    <n v="0.75"/>
    <n v="18.425000000000001"/>
    <n v="221.10000000000002"/>
    <n v="26"/>
    <n v="312"/>
    <n v="12"/>
  </r>
  <r>
    <x v="2"/>
    <s v="FW18"/>
    <x v="0"/>
    <x v="0"/>
    <s v="JACKETS"/>
    <s v="M ARIAM"/>
    <s v="M8421DT2495F4386"/>
    <s v="STRETCH DULL DOWNPROOF NYLON"/>
    <s v="BLUE NIGHTS"/>
    <n v="62.4"/>
    <n v="686.4"/>
    <n v="0.75"/>
    <n v="15.6"/>
    <n v="171.6"/>
    <n v="22"/>
    <n v="242"/>
    <n v="11"/>
  </r>
  <r>
    <x v="2"/>
    <s v="FW19"/>
    <x v="0"/>
    <x v="0"/>
    <s v="JACKETS"/>
    <s v="M RENNY"/>
    <s v="M9420RT2586F9000"/>
    <s v="POLYESTER DIAGONAL TEXTURE"/>
    <s v="BLACK"/>
    <n v="78"/>
    <n v="858"/>
    <n v="0.75"/>
    <n v="19.5"/>
    <n v="214.5"/>
    <n v="27.5"/>
    <n v="302.5"/>
    <n v="11"/>
  </r>
  <r>
    <x v="2"/>
    <s v="FW19"/>
    <x v="0"/>
    <x v="0"/>
    <s v="JACKETS"/>
    <s v="M CLINTFORD"/>
    <s v="M9421CT2552F1445"/>
    <s v="2,5 LAYER POLYESTER TWILL"/>
    <s v="BLANC"/>
    <n v="103.3"/>
    <n v="929.69999999999993"/>
    <n v="0.75"/>
    <n v="25.824999999999999"/>
    <n v="232.42499999999998"/>
    <n v="36.5"/>
    <n v="328.5"/>
    <n v="9"/>
  </r>
  <r>
    <x v="2"/>
    <s v="FW20"/>
    <x v="0"/>
    <x v="0"/>
    <s v="JACKETS"/>
    <s v="M ARRALL"/>
    <s v="M0420ST2684F9006"/>
    <s v="PRINTED EFFECT WOOL 2 LAYER"/>
    <s v="MELANGE BLACK"/>
    <n v="78"/>
    <n v="468"/>
    <n v="0.67"/>
    <n v="25.74"/>
    <n v="154.44"/>
    <n v="36.5"/>
    <n v="219"/>
    <n v="6"/>
  </r>
  <r>
    <x v="2"/>
    <s v="FW19"/>
    <x v="0"/>
    <x v="0"/>
    <s v="JACKETS"/>
    <s v="M VINCIT"/>
    <s v="M9420CT2585F3211"/>
    <s v="HEAVY POLYESTER"/>
    <s v="MID FOREST"/>
    <n v="62.4"/>
    <n v="374.4"/>
    <n v="0.75"/>
    <n v="15.6"/>
    <n v="93.6"/>
    <n v="22"/>
    <n v="132"/>
    <n v="6"/>
  </r>
  <r>
    <x v="2"/>
    <s v="FW20"/>
    <x v="0"/>
    <x v="0"/>
    <s v="JACKETS"/>
    <s v="M HILSTONE"/>
    <s v="M0428DT2666F7176"/>
    <s v="HEAVY POLYSTER WR(EXT2506)"/>
    <s v="RIBBON RED"/>
    <n v="73.7"/>
    <n v="368.5"/>
    <n v="0.67"/>
    <n v="24.320999999999998"/>
    <n v="121.60499999999999"/>
    <n v="34.5"/>
    <n v="172.5"/>
    <n v="5"/>
  </r>
  <r>
    <x v="2"/>
    <s v="FW20"/>
    <x v="0"/>
    <x v="0"/>
    <s v="JACKETS"/>
    <s v="M VINCIT"/>
    <s v="M0420CT2676F7176"/>
    <s v="TWILL POLYESTER"/>
    <s v="RIBBON RED"/>
    <n v="62.4"/>
    <n v="249.6"/>
    <n v="0.67"/>
    <n v="20.591999999999999"/>
    <n v="82.367999999999995"/>
    <n v="29"/>
    <n v="116"/>
    <n v="4"/>
  </r>
  <r>
    <x v="2"/>
    <s v="FW20"/>
    <x v="0"/>
    <x v="1"/>
    <s v="JACKETS"/>
    <s v="W PRIMULA"/>
    <s v="W0222ETC136F8264"/>
    <s v="T2640 FAKE FUR+T2608 POLY BRIG"/>
    <s v="ROSE DUST"/>
    <n v="85.9"/>
    <n v="3178.3"/>
    <n v="0.67"/>
    <n v="28.346999999999998"/>
    <n v="1048.8389999999999"/>
    <n v="40"/>
    <n v="1480"/>
    <n v="37"/>
  </r>
  <r>
    <x v="2"/>
    <s v="FW20"/>
    <x v="0"/>
    <x v="1"/>
    <s v="JACKETS"/>
    <s v="W CAMEI"/>
    <s v="W0428TTF377F5217"/>
    <s v="ANIMALIE PRINTED POLYESTER DWR"/>
    <s v="BEIGE ANIMALIER"/>
    <n v="95.9"/>
    <n v="3452.4"/>
    <n v="0.67"/>
    <n v="31.646999999999998"/>
    <n v="1139.2919999999999"/>
    <n v="44.5"/>
    <n v="1602"/>
    <n v="36"/>
  </r>
  <r>
    <x v="2"/>
    <s v="FW19"/>
    <x v="0"/>
    <x v="1"/>
    <s v="COATS"/>
    <s v="W PHEROTYA"/>
    <s v="W9415AT2701F7176"/>
    <s v="PANNO SOLID COLOR HEAVY"/>
    <s v="RIBBON RED"/>
    <n v="140.4"/>
    <n v="3931.2000000000003"/>
    <n v="0.75"/>
    <n v="35.1"/>
    <n v="982.80000000000007"/>
    <n v="49.5"/>
    <n v="1386"/>
    <n v="28"/>
  </r>
  <r>
    <x v="2"/>
    <s v="FW19"/>
    <x v="0"/>
    <x v="1"/>
    <s v="JACKETS"/>
    <s v="W WIMBLEY"/>
    <s v="W9420NT2598F2025"/>
    <s v="POLYESTER METAL EFFECT"/>
    <s v="GOLD"/>
    <n v="78"/>
    <n v="1950"/>
    <n v="0.75"/>
    <n v="19.5"/>
    <n v="487.5"/>
    <n v="27.5"/>
    <n v="687.5"/>
    <n v="25"/>
  </r>
  <r>
    <x v="2"/>
    <s v="FW19"/>
    <x v="0"/>
    <x v="1"/>
    <s v="JACKETS"/>
    <s v="W SUKIE"/>
    <s v="W9420MTF360F1516"/>
    <s v="POLYESTER JACQUARD ANIMALIER"/>
    <s v="EBONY GREY"/>
    <n v="78"/>
    <n v="1794"/>
    <n v="0.75"/>
    <n v="19.5"/>
    <n v="448.5"/>
    <n v="27.5"/>
    <n v="632.5"/>
    <n v="23"/>
  </r>
  <r>
    <x v="2"/>
    <s v="FW20"/>
    <x v="0"/>
    <x v="1"/>
    <s v="JACKETS"/>
    <s v="W PORTHYA"/>
    <s v="W0429DTF374F1574"/>
    <s v="JACQUARD POLYESTER"/>
    <s v="WHITE/BLACK CHEW"/>
    <n v="107"/>
    <n v="2140"/>
    <n v="0.67"/>
    <n v="35.309999999999995"/>
    <n v="706.19999999999993"/>
    <n v="49.5"/>
    <n v="990"/>
    <n v="20"/>
  </r>
  <r>
    <x v="2"/>
    <s v="FW19"/>
    <x v="0"/>
    <x v="1"/>
    <s v="JACKETS"/>
    <s v="W FELYXA"/>
    <s v="W9428YT2568F8254"/>
    <s v="VELVET STRETCH WR"/>
    <s v="DARK ROSE"/>
    <n v="84.8"/>
    <n v="1696"/>
    <n v="0.75"/>
    <n v="21.2"/>
    <n v="424"/>
    <n v="30"/>
    <n v="600"/>
    <n v="20"/>
  </r>
  <r>
    <x v="2"/>
    <s v="FW20"/>
    <x v="0"/>
    <x v="1"/>
    <s v="COATS"/>
    <s v="W ORTENSIA"/>
    <s v="W0415GT2662F8277"/>
    <s v="FAKE FUR"/>
    <s v="VINTAGE POWDER"/>
    <n v="92.2"/>
    <n v="1751.8"/>
    <n v="0.67"/>
    <n v="30.425999999999998"/>
    <n v="578.09399999999994"/>
    <n v="43"/>
    <n v="817"/>
    <n v="19"/>
  </r>
  <r>
    <x v="2"/>
    <s v="FW19"/>
    <x v="0"/>
    <x v="1"/>
    <s v="JACKETS"/>
    <s v="W FELYXA"/>
    <s v="W9428YT2568F3208"/>
    <s v="VELVET STRETCH WR"/>
    <s v="PINEGROVE GREEN"/>
    <n v="84.8"/>
    <n v="1356.8"/>
    <n v="0.75"/>
    <n v="21.2"/>
    <n v="339.2"/>
    <n v="30"/>
    <n v="480"/>
    <n v="16"/>
  </r>
  <r>
    <x v="2"/>
    <s v="FW19"/>
    <x v="0"/>
    <x v="1"/>
    <s v="JACKETS"/>
    <s v="W ANEEKA"/>
    <s v="W9420LTC130F9075"/>
    <s v="T2447 DULL POLY+TF363 POLY ANI"/>
    <s v="BLACK/LT TAUPE ANIMA"/>
    <n v="78"/>
    <n v="1014"/>
    <n v="0.75"/>
    <n v="19.5"/>
    <n v="253.5"/>
    <n v="27.5"/>
    <n v="357.5"/>
    <n v="13"/>
  </r>
  <r>
    <x v="2"/>
    <s v="FW19"/>
    <x v="0"/>
    <x v="1"/>
    <s v="JACKETS"/>
    <s v="W SUKIE"/>
    <s v="W9420MTF360F1477"/>
    <s v="POLYESTER JACQUARD ANIMALIER"/>
    <s v="BUTTER CREAM"/>
    <n v="78"/>
    <n v="1014"/>
    <n v="0.75"/>
    <n v="19.5"/>
    <n v="253.5"/>
    <n v="27.5"/>
    <n v="357.5"/>
    <n v="13"/>
  </r>
  <r>
    <x v="2"/>
    <s v="FW20"/>
    <x v="0"/>
    <x v="1"/>
    <s v="DOWN JACKETS"/>
    <s v="D JAYSEN"/>
    <s v="W0425ET2566F1571"/>
    <s v="SHINY NYLON 20D 2 TONES"/>
    <s v="DARK CLOUDY GREY"/>
    <n v="93.7"/>
    <n v="1124.4000000000001"/>
    <n v="0.67"/>
    <n v="30.920999999999996"/>
    <n v="371.05199999999996"/>
    <n v="43.5"/>
    <n v="522"/>
    <n v="12"/>
  </r>
  <r>
    <x v="2"/>
    <s v="FW20"/>
    <x v="0"/>
    <x v="1"/>
    <s v="COATS"/>
    <s v="W PHEROTYA"/>
    <s v="W0415AT2686F7176"/>
    <s v="FABRIC MIXED WOOL"/>
    <s v="RIBBON RED"/>
    <n v="129.30000000000001"/>
    <n v="1034.4000000000001"/>
    <n v="0.67"/>
    <n v="42.668999999999997"/>
    <n v="341.35199999999998"/>
    <n v="60"/>
    <n v="480"/>
    <n v="8"/>
  </r>
  <r>
    <x v="2"/>
    <s v="FW19"/>
    <x v="0"/>
    <x v="1"/>
    <s v="JACKETS"/>
    <s v="W FELYXA"/>
    <s v="W9428YT2568F9000"/>
    <s v="VELVET STRETCH WR"/>
    <s v="BLACK"/>
    <n v="84.8"/>
    <n v="593.6"/>
    <n v="0.75"/>
    <n v="21.2"/>
    <n v="148.4"/>
    <n v="30"/>
    <n v="210"/>
    <n v="7"/>
  </r>
  <r>
    <x v="2"/>
    <s v="FW18"/>
    <x v="0"/>
    <x v="1"/>
    <s v="DOWN JACKETS"/>
    <s v="W GLYNNA"/>
    <s v="W8425TTC117F6176"/>
    <s v="T2449 NYLON + FU00064 ECO ASTR"/>
    <s v="TURKISH COFFEE"/>
    <n v="81.099999999999994"/>
    <n v="405.5"/>
    <n v="0.75"/>
    <n v="20.274999999999999"/>
    <n v="101.375"/>
    <n v="28.5"/>
    <n v="142.5"/>
    <n v="5"/>
  </r>
  <r>
    <x v="2"/>
    <s v="FW19"/>
    <x v="0"/>
    <x v="1"/>
    <s v="JACKETS"/>
    <s v="W NHEMBUS"/>
    <s v="W9420ST2579F9000"/>
    <s v="CAVALLINO OUTSIDE ECO SUEDE ME"/>
    <s v="BLACK"/>
    <n v="103.3"/>
    <n v="413.2"/>
    <n v="0.75"/>
    <n v="25.824999999999999"/>
    <n v="103.3"/>
    <n v="36.5"/>
    <n v="146"/>
    <n v="4"/>
  </r>
  <r>
    <x v="2"/>
    <s v="SS21"/>
    <x v="1"/>
    <x v="0"/>
    <s v="JACKETS"/>
    <s v="M VINCIT"/>
    <s v="M0220DT2473F7187"/>
    <s v="COTTON NYLON POPELINE"/>
    <s v="FLAME RED"/>
    <n v="54.5"/>
    <n v="3542.5"/>
    <n v="0.67"/>
    <n v="17.984999999999999"/>
    <n v="1169.0249999999999"/>
    <n v="25.5"/>
    <n v="1657.5"/>
    <n v="65"/>
  </r>
  <r>
    <x v="2"/>
    <s v="SS21"/>
    <x v="1"/>
    <x v="0"/>
    <s v="JACKETS"/>
    <s v="M VINCIT"/>
    <s v="M1220FT2838F1590"/>
    <s v="RECYCLE NYLON, NORMAL COTTON P"/>
    <s v="CEMENT"/>
    <n v="89.8"/>
    <n v="2604.1999999999998"/>
    <n v="0.67"/>
    <n v="29.633999999999997"/>
    <n v="859.38599999999985"/>
    <n v="41.5"/>
    <n v="1203.5"/>
    <n v="29"/>
  </r>
  <r>
    <x v="2"/>
    <s v="SS19"/>
    <x v="1"/>
    <x v="0"/>
    <s v="DOWN JACKETS"/>
    <s v="M WARRENS"/>
    <s v="M9225AT2449F7181"/>
    <s v="SHINY NYLON 20D DOWNPROOF"/>
    <s v="SAMBA RED"/>
    <n v="78"/>
    <n v="1248"/>
    <n v="0.75"/>
    <n v="19.5"/>
    <n v="312"/>
    <n v="27.5"/>
    <n v="440"/>
    <n v="16"/>
  </r>
  <r>
    <x v="2"/>
    <s v="SS20"/>
    <x v="1"/>
    <x v="0"/>
    <s v="JACKETS"/>
    <s v="UOMO DRAGON"/>
    <s v="M02D1AT2696F9000"/>
    <s v="MICRO TWILL WITH MEMBRANE"/>
    <s v="BLACK"/>
    <n v="142.5"/>
    <n v="1140"/>
    <n v="0.7"/>
    <n v="42.750000000000007"/>
    <n v="342.00000000000006"/>
    <n v="60"/>
    <n v="480"/>
    <n v="8"/>
  </r>
  <r>
    <x v="2"/>
    <s v="SS20"/>
    <x v="1"/>
    <x v="0"/>
    <s v="JACKETS"/>
    <s v="M AERANTIS"/>
    <s v="M0223AT2419F4386"/>
    <s v="LIGHT POLYESTER DULL FABRIC"/>
    <s v="BLUE NIGHTS"/>
    <n v="73.7"/>
    <n v="221.10000000000002"/>
    <n v="0.7"/>
    <n v="22.110000000000003"/>
    <n v="66.330000000000013"/>
    <n v="31"/>
    <n v="93"/>
    <n v="3"/>
  </r>
  <r>
    <x v="2"/>
    <s v="SS16"/>
    <x v="1"/>
    <x v="1"/>
    <s v="JACKETS"/>
    <s v="WOMAN JACKET"/>
    <s v="W6221XT2266F5131"/>
    <s v="POLY NYLON MEMORY"/>
    <s v="LIGHT DUNE"/>
    <n v="105.5"/>
    <n v="7701.5"/>
    <n v="0.75"/>
    <n v="26.375"/>
    <n v="1925.375"/>
    <n v="37"/>
    <n v="2701"/>
    <n v="73"/>
  </r>
  <r>
    <x v="2"/>
    <s v="SS21"/>
    <x v="1"/>
    <x v="1"/>
    <s v="JACKETS"/>
    <s v="W GENZIANA"/>
    <s v="W0220BT2506F1477"/>
    <s v="HEAVY POLYESTER"/>
    <s v="BUTTER CREAM"/>
    <n v="74.099999999999994"/>
    <n v="5928"/>
    <n v="0.67"/>
    <n v="24.452999999999996"/>
    <n v="1956.2399999999998"/>
    <n v="34.5"/>
    <n v="2760"/>
    <n v="80"/>
  </r>
  <r>
    <x v="2"/>
    <s v="SS21"/>
    <x v="1"/>
    <x v="1"/>
    <s v="JACKETS"/>
    <s v="W NAIOMY"/>
    <s v="W0220GT2608F7115"/>
    <s v="POLYESTER BRIGHT OTTOMAN WR"/>
    <s v="TRUE RED"/>
    <n v="62.6"/>
    <n v="1627.6000000000001"/>
    <n v="0.67"/>
    <n v="20.657999999999998"/>
    <n v="537.10799999999995"/>
    <n v="29"/>
    <n v="754"/>
    <n v="26"/>
  </r>
  <r>
    <x v="2"/>
    <s v="SS18"/>
    <x v="1"/>
    <x v="1"/>
    <s v="JACKETS"/>
    <s v="WOMAN JACKET"/>
    <s v="W8220CT2414F7164"/>
    <s v="DULL POLYESTER"/>
    <s v="BRIGHT SALMON"/>
    <n v="62.4"/>
    <n v="936"/>
    <n v="0.75"/>
    <n v="15.6"/>
    <n v="234"/>
    <n v="22"/>
    <n v="330"/>
    <n v="15"/>
  </r>
  <r>
    <x v="2"/>
    <s v="SS18"/>
    <x v="1"/>
    <x v="1"/>
    <s v="JACKETS"/>
    <s v="WOMAN JACKET"/>
    <s v="W8220NT2415F7164"/>
    <s v="POLYESTER MEMORY TAFFETA"/>
    <s v="BRIGHT SALMON"/>
    <n v="70"/>
    <n v="1050"/>
    <n v="0.75"/>
    <n v="17.5"/>
    <n v="262.5"/>
    <n v="24.5"/>
    <n v="367.5"/>
    <n v="15"/>
  </r>
  <r>
    <x v="2"/>
    <s v="SS19"/>
    <x v="1"/>
    <x v="1"/>
    <s v="JACKETS"/>
    <s v="W AIRELL"/>
    <s v="W9220XT2447F4386"/>
    <s v="DULL POLYESTER"/>
    <s v="BLUE NIGHTS"/>
    <n v="62.6"/>
    <n v="313"/>
    <n v="0.75"/>
    <n v="15.65"/>
    <n v="78.25"/>
    <n v="22"/>
    <n v="110"/>
    <n v="5"/>
  </r>
  <r>
    <x v="2"/>
    <s v="SS21"/>
    <x v="1"/>
    <x v="1"/>
    <s v="JACKETS"/>
    <s v="W ZERFIE"/>
    <s v="W1223FT2435F9000"/>
    <s v="SHINY NYLON SATIN"/>
    <s v="BLACK"/>
    <n v="73.7"/>
    <n v="221.10000000000002"/>
    <n v="0.67"/>
    <n v="24.320999999999998"/>
    <n v="72.962999999999994"/>
    <n v="34.5"/>
    <n v="103.5"/>
    <n v="3"/>
  </r>
  <r>
    <x v="3"/>
    <s v="FW19"/>
    <x v="0"/>
    <x v="0"/>
    <s v="JACKETS"/>
    <s v="M CLINTFORD"/>
    <s v="M9421CT2552F4386"/>
    <s v="2,5 LAYER POLYESTER TWILL"/>
    <s v="BLUE NIGHTS"/>
    <n v="103.3"/>
    <n v="2892.4"/>
    <n v="0.75"/>
    <n v="25.824999999999999"/>
    <n v="723.1"/>
    <n v="36.5"/>
    <n v="1022"/>
    <n v="28"/>
  </r>
  <r>
    <x v="3"/>
    <s v="FW18"/>
    <x v="0"/>
    <x v="0"/>
    <s v="JACKETS"/>
    <s v="MAN JACKET"/>
    <s v="M84P0AT2422F9000"/>
    <s v="SHINY 40D NYLON TAFFETA"/>
    <s v="BLACK"/>
    <n v="92"/>
    <n v="2484"/>
    <n v="0.75"/>
    <n v="23"/>
    <n v="621"/>
    <n v="32.5"/>
    <n v="877.5"/>
    <n v="27"/>
  </r>
  <r>
    <x v="3"/>
    <s v="FW19"/>
    <x v="0"/>
    <x v="0"/>
    <s v="JACKETS"/>
    <s v="M KENNET"/>
    <s v="M9421FT2578F7175"/>
    <s v="POLYESTER RECYCLE"/>
    <s v="BIKING RED"/>
    <n v="73.7"/>
    <n v="1768.8000000000002"/>
    <n v="0.75"/>
    <n v="18.425000000000001"/>
    <n v="442.20000000000005"/>
    <n v="26"/>
    <n v="624"/>
    <n v="24"/>
  </r>
  <r>
    <x v="3"/>
    <s v="FW19"/>
    <x v="0"/>
    <x v="0"/>
    <s v="COATS"/>
    <s v="M KAVEN"/>
    <s v="M9415BT2524F9066"/>
    <s v="MIX ACRYLIC WOOL POLYESTER BON"/>
    <s v="ANTHRACITE MELANGE"/>
    <n v="99.6"/>
    <n v="2290.7999999999997"/>
    <n v="0.75"/>
    <n v="24.9"/>
    <n v="572.69999999999993"/>
    <n v="35"/>
    <n v="805"/>
    <n v="23"/>
  </r>
  <r>
    <x v="3"/>
    <s v="FW19"/>
    <x v="0"/>
    <x v="0"/>
    <s v="JACKETS"/>
    <s v="M VINCIT"/>
    <s v="M9420GT2585F1479"/>
    <s v="HEAVY POLYESTER"/>
    <s v="CLOUDY GREY"/>
    <n v="66.3"/>
    <n v="994.5"/>
    <n v="0.75"/>
    <n v="16.574999999999999"/>
    <n v="248.625"/>
    <n v="23.5"/>
    <n v="352.5"/>
    <n v="15"/>
  </r>
  <r>
    <x v="3"/>
    <s v="FW20"/>
    <x v="0"/>
    <x v="0"/>
    <s v="JACKETS"/>
    <s v="M VINCIT"/>
    <s v="M0420CT2676F4510"/>
    <s v="TWILL POLYESTER"/>
    <s v="BLUE INK"/>
    <n v="62.4"/>
    <n v="873.6"/>
    <n v="0.67"/>
    <n v="20.591999999999999"/>
    <n v="288.28800000000001"/>
    <n v="29"/>
    <n v="406"/>
    <n v="14"/>
  </r>
  <r>
    <x v="3"/>
    <s v="FW19"/>
    <x v="0"/>
    <x v="0"/>
    <s v="JACKETS"/>
    <s v="M BRODERICK"/>
    <s v="M9428ST2504F1445"/>
    <s v="CONFORT BONDED POLYESTER"/>
    <s v="BLANC"/>
    <n v="121.9"/>
    <n v="1584.7"/>
    <n v="0.75"/>
    <n v="30.475000000000001"/>
    <n v="396.17500000000001"/>
    <n v="43"/>
    <n v="559"/>
    <n v="13"/>
  </r>
  <r>
    <x v="3"/>
    <s v="FW18"/>
    <x v="0"/>
    <x v="0"/>
    <s v="JACKETS"/>
    <s v="M ARIAM"/>
    <s v="M8421DT2495F4386"/>
    <s v="STRETCH DULL DOWNPROOF NYLON"/>
    <s v="BLUE NIGHTS"/>
    <n v="62.4"/>
    <n v="748.8"/>
    <n v="0.75"/>
    <n v="15.6"/>
    <n v="187.2"/>
    <n v="22"/>
    <n v="264"/>
    <n v="12"/>
  </r>
  <r>
    <x v="3"/>
    <s v="FW19"/>
    <x v="0"/>
    <x v="0"/>
    <s v="JACKETS"/>
    <s v="M KENNET"/>
    <s v="M9421FT2578F4386"/>
    <s v="POLYESTER RECYCLE"/>
    <s v="BLUE NIGHTS"/>
    <n v="73.7"/>
    <n v="884.40000000000009"/>
    <n v="0.75"/>
    <n v="18.425000000000001"/>
    <n v="221.10000000000002"/>
    <n v="26"/>
    <n v="312"/>
    <n v="12"/>
  </r>
  <r>
    <x v="3"/>
    <s v="FW20"/>
    <x v="0"/>
    <x v="0"/>
    <s v="JACKETS"/>
    <s v="M KRISTOF"/>
    <s v="M0420NT2678F4386"/>
    <s v="PONGEE POLY FABRIC"/>
    <s v="BLUE NIGHTS"/>
    <n v="78"/>
    <n v="858"/>
    <n v="0.67"/>
    <n v="25.74"/>
    <n v="283.14"/>
    <n v="36.5"/>
    <n v="401.5"/>
    <n v="11"/>
  </r>
  <r>
    <x v="3"/>
    <s v="FW18"/>
    <x v="0"/>
    <x v="0"/>
    <s v="JACKETS"/>
    <s v="MAN JACKET"/>
    <s v="M84P8CT2422F4300"/>
    <s v="SHINY 40D NYLON TAFFETA"/>
    <s v="DARK NAVY"/>
    <n v="96.5"/>
    <n v="965"/>
    <n v="0.75"/>
    <n v="24.125"/>
    <n v="241.25"/>
    <n v="34"/>
    <n v="340"/>
    <n v="10"/>
  </r>
  <r>
    <x v="3"/>
    <s v="FW19"/>
    <x v="0"/>
    <x v="0"/>
    <s v="JACKETS"/>
    <s v="M VINCIT"/>
    <s v="M9420FT2585F9000"/>
    <s v="HEAVY POLYESTER"/>
    <s v="BLACK"/>
    <n v="117.3"/>
    <n v="1173"/>
    <n v="0.75"/>
    <n v="29.324999999999999"/>
    <n v="293.25"/>
    <n v="41.5"/>
    <n v="415"/>
    <n v="10"/>
  </r>
  <r>
    <x v="3"/>
    <s v="FW18"/>
    <x v="0"/>
    <x v="0"/>
    <s v="JACKETS"/>
    <s v="M LEITAN"/>
    <s v="M8428MT2504F4386"/>
    <s v="CONFORT BONDED POLYESTER"/>
    <s v="BLUE NIGHTS"/>
    <n v="92.2"/>
    <n v="829.80000000000007"/>
    <n v="0.75"/>
    <n v="23.05"/>
    <n v="207.45000000000002"/>
    <n v="32.5"/>
    <n v="292.5"/>
    <n v="9"/>
  </r>
  <r>
    <x v="3"/>
    <s v="FW19"/>
    <x v="0"/>
    <x v="0"/>
    <s v="JACKETS"/>
    <s v="M RENNY"/>
    <s v="M9420RT2586F9000"/>
    <s v="POLYESTER DIAGONAL TEXTURE"/>
    <s v="BLACK"/>
    <n v="78"/>
    <n v="624"/>
    <n v="0.75"/>
    <n v="19.5"/>
    <n v="156"/>
    <n v="27.5"/>
    <n v="220"/>
    <n v="8"/>
  </r>
  <r>
    <x v="3"/>
    <s v="FW19"/>
    <x v="0"/>
    <x v="0"/>
    <s v="JACKETS"/>
    <s v="M CLINTFORD"/>
    <s v="M9421CT2552F1445"/>
    <s v="2,5 LAYER POLYESTER TWILL"/>
    <s v="BLANC"/>
    <n v="103.3"/>
    <n v="723.1"/>
    <n v="0.75"/>
    <n v="25.824999999999999"/>
    <n v="180.77500000000001"/>
    <n v="36.5"/>
    <n v="255.5"/>
    <n v="7"/>
  </r>
  <r>
    <x v="3"/>
    <s v="FW20"/>
    <x v="0"/>
    <x v="0"/>
    <s v="JACKETS"/>
    <s v="M CALAROSSA"/>
    <s v="M0428NT2711F3226"/>
    <s v="BONDED WITH LAMINATION"/>
    <s v="DARK TARMAC GREEN"/>
    <n v="99.6"/>
    <n v="398.4"/>
    <n v="0.67"/>
    <n v="32.867999999999995"/>
    <n v="131.47199999999998"/>
    <n v="46.5"/>
    <n v="186"/>
    <n v="4"/>
  </r>
  <r>
    <x v="3"/>
    <s v="FW19"/>
    <x v="0"/>
    <x v="0"/>
    <s v="DOWN JACKETS"/>
    <s v="M DERECK"/>
    <s v="M9425DT2562F2098"/>
    <s v="LOCAL SHINY NYLON 20D (SUXING)"/>
    <s v="MID CITRONELLE"/>
    <n v="78"/>
    <n v="312"/>
    <n v="0.75"/>
    <n v="19.5"/>
    <n v="78"/>
    <n v="27.5"/>
    <n v="110"/>
    <n v="4"/>
  </r>
  <r>
    <x v="3"/>
    <s v="FW18"/>
    <x v="0"/>
    <x v="0"/>
    <s v="JACKETS"/>
    <s v="MAN JACKET"/>
    <s v="M84P0CT0351F4300"/>
    <s v="POLYESTER NYLON"/>
    <s v="DARK NAVY"/>
    <n v="73"/>
    <n v="219"/>
    <n v="0.75"/>
    <n v="18.25"/>
    <n v="54.75"/>
    <n v="26"/>
    <n v="78"/>
    <n v="3"/>
  </r>
  <r>
    <x v="3"/>
    <s v="FW20"/>
    <x v="0"/>
    <x v="1"/>
    <s v="JACKETS"/>
    <s v="W PRIMULA"/>
    <s v="W0222ETC136F8264"/>
    <s v="T2640 FAKE FUR+T2608 POLY BRIG"/>
    <s v="ROSE DUST"/>
    <n v="85.9"/>
    <n v="3092.4"/>
    <n v="0.67"/>
    <n v="28.346999999999998"/>
    <n v="1020.492"/>
    <n v="40"/>
    <n v="1440"/>
    <n v="36"/>
  </r>
  <r>
    <x v="3"/>
    <s v="FW20"/>
    <x v="0"/>
    <x v="1"/>
    <s v="JACKETS"/>
    <s v="W CAMEI"/>
    <s v="W0428TTF377F5217"/>
    <s v="ANIMALIE PRINTED POLYESTER DWR"/>
    <s v="BEIGE ANIMALIER"/>
    <n v="95.9"/>
    <n v="3260.6000000000004"/>
    <n v="0.67"/>
    <n v="31.646999999999998"/>
    <n v="1075.998"/>
    <n v="44.5"/>
    <n v="1513"/>
    <n v="34"/>
  </r>
  <r>
    <x v="3"/>
    <s v="FW19"/>
    <x v="0"/>
    <x v="1"/>
    <s v="JACKETS"/>
    <s v="W WIMBLEY"/>
    <s v="W9420NT2598F2025"/>
    <s v="POLYESTER METAL EFFECT"/>
    <s v="GOLD"/>
    <n v="78"/>
    <n v="1950"/>
    <n v="0.75"/>
    <n v="19.5"/>
    <n v="487.5"/>
    <n v="27.5"/>
    <n v="687.5"/>
    <n v="25"/>
  </r>
  <r>
    <x v="3"/>
    <s v="FW19"/>
    <x v="0"/>
    <x v="1"/>
    <s v="JACKETS"/>
    <s v="W SUKIE"/>
    <s v="W9420MTF360F1516"/>
    <s v="POLYESTER JACQUARD ANIMALIER"/>
    <s v="EBONY GREY"/>
    <n v="78"/>
    <n v="1872"/>
    <n v="0.75"/>
    <n v="19.5"/>
    <n v="468"/>
    <n v="27.5"/>
    <n v="660"/>
    <n v="24"/>
  </r>
  <r>
    <x v="3"/>
    <s v="FW20"/>
    <x v="0"/>
    <x v="1"/>
    <s v="JACKETS"/>
    <s v="W PORTHYA"/>
    <s v="W0429DTF374F1574"/>
    <s v="JACQUARD POLYESTER"/>
    <s v="WHITE/BLACK CHEW"/>
    <n v="107"/>
    <n v="2247"/>
    <n v="0.67"/>
    <n v="35.309999999999995"/>
    <n v="741.50999999999988"/>
    <n v="49.5"/>
    <n v="1039.5"/>
    <n v="21"/>
  </r>
  <r>
    <x v="3"/>
    <s v="FW19"/>
    <x v="0"/>
    <x v="1"/>
    <s v="JACKETS"/>
    <s v="W FELYXA"/>
    <s v="W9428YT2568F8254"/>
    <s v="VELVET STRETCH WR"/>
    <s v="DARK ROSE"/>
    <n v="84.8"/>
    <n v="1696"/>
    <n v="0.75"/>
    <n v="21.2"/>
    <n v="424"/>
    <n v="30"/>
    <n v="600"/>
    <n v="20"/>
  </r>
  <r>
    <x v="3"/>
    <s v="FW20"/>
    <x v="0"/>
    <x v="1"/>
    <s v="COATS"/>
    <s v="W ORTENSIA"/>
    <s v="W0415GT2662F8277"/>
    <s v="FAKE FUR"/>
    <s v="VINTAGE POWDER"/>
    <n v="92.2"/>
    <n v="1659.6000000000001"/>
    <n v="0.67"/>
    <n v="30.425999999999998"/>
    <n v="547.66800000000001"/>
    <n v="43"/>
    <n v="774"/>
    <n v="18"/>
  </r>
  <r>
    <x v="3"/>
    <s v="FW18"/>
    <x v="0"/>
    <x v="1"/>
    <s v="JACKETS"/>
    <s v="W NHEMBUS"/>
    <s v="W8420ST2519F5173"/>
    <s v="ECO SHEARLING"/>
    <s v="METAL POWDER TAUPE"/>
    <n v="95.9"/>
    <n v="1438.5"/>
    <n v="0.75"/>
    <n v="23.975000000000001"/>
    <n v="359.625"/>
    <n v="34"/>
    <n v="510"/>
    <n v="15"/>
  </r>
  <r>
    <x v="3"/>
    <s v="FW19"/>
    <x v="0"/>
    <x v="1"/>
    <s v="JACKETS"/>
    <s v="W FELYXA"/>
    <s v="W9428YT2568F3208"/>
    <s v="VELVET STRETCH WR"/>
    <s v="PINEGROVE GREEN"/>
    <n v="84.8"/>
    <n v="1272"/>
    <n v="0.75"/>
    <n v="21.2"/>
    <n v="318"/>
    <n v="30"/>
    <n v="450"/>
    <n v="15"/>
  </r>
  <r>
    <x v="3"/>
    <s v="FW19"/>
    <x v="0"/>
    <x v="1"/>
    <s v="JACKETS"/>
    <s v="W SUKIE"/>
    <s v="W9420MTF360F1477"/>
    <s v="POLYESTER JACQUARD ANIMALIER"/>
    <s v="BUTTER CREAM"/>
    <n v="78"/>
    <n v="1014"/>
    <n v="0.75"/>
    <n v="19.5"/>
    <n v="253.5"/>
    <n v="27.5"/>
    <n v="357.5"/>
    <n v="13"/>
  </r>
  <r>
    <x v="3"/>
    <s v="FW20"/>
    <x v="0"/>
    <x v="1"/>
    <s v="JACKETS"/>
    <s v="W GENDRY"/>
    <s v="W0421AT2687F9000"/>
    <s v="BASE T2552 WHIT POIS FILM"/>
    <s v="BLACK"/>
    <n v="110.7"/>
    <n v="1328.4"/>
    <n v="0.67"/>
    <n v="36.530999999999999"/>
    <n v="438.37199999999996"/>
    <n v="51.5"/>
    <n v="618"/>
    <n v="12"/>
  </r>
  <r>
    <x v="3"/>
    <s v="FW19"/>
    <x v="0"/>
    <x v="1"/>
    <s v="JACKETS"/>
    <s v="W NHEMBUS"/>
    <s v="W9420TT2576F9000"/>
    <s v="ECO METAL SUEDE"/>
    <s v="BLACK"/>
    <n v="95.9"/>
    <n v="1150.8000000000002"/>
    <n v="0.75"/>
    <n v="23.975000000000001"/>
    <n v="287.70000000000005"/>
    <n v="34"/>
    <n v="408"/>
    <n v="12"/>
  </r>
  <r>
    <x v="3"/>
    <s v="FW19"/>
    <x v="0"/>
    <x v="1"/>
    <s v="JACKETS"/>
    <s v="W ANEEKA"/>
    <s v="W9420LTC130F9075"/>
    <s v="T2447 DULL POLY+TF363 POLY ANI"/>
    <s v="BLACK/LT TAUPE ANIMA"/>
    <n v="78"/>
    <n v="858"/>
    <n v="0.75"/>
    <n v="19.5"/>
    <n v="214.5"/>
    <n v="27.5"/>
    <n v="302.5"/>
    <n v="11"/>
  </r>
  <r>
    <x v="3"/>
    <s v="FW20"/>
    <x v="0"/>
    <x v="1"/>
    <s v="DOWN JACKETS"/>
    <s v="D JAYSEN"/>
    <s v="W0425ET2566F1571"/>
    <s v="SHINY NYLON 20D 2 TONES"/>
    <s v="DARK CLOUDY GREY"/>
    <n v="93.7"/>
    <n v="937"/>
    <n v="0.67"/>
    <n v="30.920999999999996"/>
    <n v="309.20999999999998"/>
    <n v="43.5"/>
    <n v="435"/>
    <n v="10"/>
  </r>
  <r>
    <x v="3"/>
    <s v="FW19"/>
    <x v="0"/>
    <x v="1"/>
    <s v="JACKETS"/>
    <s v="W KAULA"/>
    <s v="W9420ZTC127F9013"/>
    <s v="T2447 DULL PL+FU00065 ECO FUR"/>
    <s v="BLACK/BLACK"/>
    <n v="110.7"/>
    <n v="885.6"/>
    <n v="0.75"/>
    <n v="27.675000000000001"/>
    <n v="221.4"/>
    <n v="39"/>
    <n v="312"/>
    <n v="8"/>
  </r>
  <r>
    <x v="3"/>
    <s v="FW19"/>
    <x v="0"/>
    <x v="1"/>
    <s v="JACKETS"/>
    <s v="W KAULA"/>
    <s v="W9420ZTC127F4477"/>
    <s v="T2447 DULL PL+FU00065 ECO FUR"/>
    <s v="BLUE NIGHTS/BLUE NIG"/>
    <n v="110.7"/>
    <n v="664.2"/>
    <n v="0.75"/>
    <n v="27.675000000000001"/>
    <n v="166.05"/>
    <n v="39"/>
    <n v="234"/>
    <n v="6"/>
  </r>
  <r>
    <x v="3"/>
    <s v="FW18"/>
    <x v="0"/>
    <x v="1"/>
    <s v="JACKETS"/>
    <s v="W MYRIA"/>
    <s v="W8420ET2506F1479"/>
    <s v="HEAVY POLYESTER"/>
    <s v="CLOUDY GREY"/>
    <n v="66.3"/>
    <n v="331.5"/>
    <n v="0.75"/>
    <n v="16.574999999999999"/>
    <n v="82.875"/>
    <n v="23.5"/>
    <n v="117.5"/>
    <n v="5"/>
  </r>
  <r>
    <x v="3"/>
    <s v="FW19"/>
    <x v="0"/>
    <x v="1"/>
    <s v="JACKETS"/>
    <s v="W ASCYTHIA"/>
    <s v="W9420WT2582F8246"/>
    <s v="POLYESTER CIRE ON BACK WR"/>
    <s v="POWDER"/>
    <n v="62.6"/>
    <n v="313"/>
    <n v="0.75"/>
    <n v="15.65"/>
    <n v="78.25"/>
    <n v="22"/>
    <n v="110"/>
    <n v="5"/>
  </r>
  <r>
    <x v="3"/>
    <s v="SS21"/>
    <x v="1"/>
    <x v="0"/>
    <s v="JACKETS"/>
    <s v="M VINCIT"/>
    <s v="M0220DT2473F7187"/>
    <s v="COTTON NYLON POPELINE"/>
    <s v="FLAME RED"/>
    <n v="54.5"/>
    <n v="3760.5"/>
    <n v="0.67"/>
    <n v="17.984999999999999"/>
    <n v="1240.9649999999999"/>
    <n v="25.5"/>
    <n v="1759.5"/>
    <n v="69"/>
  </r>
  <r>
    <x v="3"/>
    <s v="SS21"/>
    <x v="1"/>
    <x v="0"/>
    <s v="JACKETS"/>
    <s v="M VINCIT"/>
    <s v="M1220FT2838F1590"/>
    <s v="RECYCLE NYLON, NORMAL COTTON P"/>
    <s v="CEMENT"/>
    <n v="89.8"/>
    <n v="2783.7999999999997"/>
    <n v="0.67"/>
    <n v="29.633999999999997"/>
    <n v="918.65399999999988"/>
    <n v="41.5"/>
    <n v="1286.5"/>
    <n v="31"/>
  </r>
  <r>
    <x v="3"/>
    <s v="SS21"/>
    <x v="1"/>
    <x v="0"/>
    <s v="JACKETS"/>
    <s v="M XLED"/>
    <s v="M0223NT2552F9000"/>
    <s v="2,5 LAYER POLYESTER TWILL"/>
    <s v="BLACK"/>
    <n v="110.7"/>
    <n v="1549.8"/>
    <n v="0.67"/>
    <n v="36.530999999999999"/>
    <n v="511.43399999999997"/>
    <n v="51.5"/>
    <n v="721"/>
    <n v="14"/>
  </r>
  <r>
    <x v="3"/>
    <s v="SS20"/>
    <x v="1"/>
    <x v="0"/>
    <s v="JACKETS"/>
    <s v="M JHARROD"/>
    <s v="M0220HT2611F4454"/>
    <s v="POLYESTERE WR"/>
    <s v="ROYAL INTENSE"/>
    <n v="54.5"/>
    <n v="490.5"/>
    <n v="0.7"/>
    <n v="16.350000000000001"/>
    <n v="147.15"/>
    <n v="23"/>
    <n v="207"/>
    <n v="9"/>
  </r>
  <r>
    <x v="3"/>
    <s v="SS19"/>
    <x v="1"/>
    <x v="0"/>
    <s v="JACKETS"/>
    <s v="M DELRICK"/>
    <s v="M9223WT2538F5153"/>
    <s v="LIGHT NYLON COTTON"/>
    <s v="SAFARI BEIGE"/>
    <n v="70.2"/>
    <n v="421.20000000000005"/>
    <n v="0.75"/>
    <n v="17.55"/>
    <n v="105.30000000000001"/>
    <n v="25"/>
    <n v="150"/>
    <n v="6"/>
  </r>
  <r>
    <x v="3"/>
    <s v="SS21"/>
    <x v="1"/>
    <x v="0"/>
    <s v="DOWN JACKETS"/>
    <s v="M WARRENS"/>
    <s v="M0225DT2412F2102"/>
    <s v="SHINY NYLON 20D DOWNPROOF FABR"/>
    <s v="LEMON CURRY"/>
    <n v="78"/>
    <n v="390"/>
    <n v="0.67"/>
    <n v="25.74"/>
    <n v="128.69999999999999"/>
    <n v="36.5"/>
    <n v="182.5"/>
    <n v="5"/>
  </r>
  <r>
    <x v="3"/>
    <s v="SS21"/>
    <x v="1"/>
    <x v="0"/>
    <s v="JACKETS"/>
    <s v="M VINCIT"/>
    <s v="M0220FT2473F4386"/>
    <s v="COTTON NYLON POPELINE"/>
    <s v="BLUE NIGHTS"/>
    <n v="89.8"/>
    <n v="269.39999999999998"/>
    <n v="0.67"/>
    <n v="29.633999999999997"/>
    <n v="88.901999999999987"/>
    <n v="41.5"/>
    <n v="124.5"/>
    <n v="3"/>
  </r>
  <r>
    <x v="3"/>
    <s v="SS16"/>
    <x v="1"/>
    <x v="1"/>
    <s v="JACKETS"/>
    <s v="WOMAN JACKET"/>
    <s v="W6221XT2266F5131"/>
    <s v="POLY NYLON MEMORY"/>
    <s v="LIGHT DUNE"/>
    <n v="105.5"/>
    <n v="8967.5"/>
    <n v="0.75"/>
    <n v="26.375"/>
    <n v="2241.875"/>
    <n v="37"/>
    <n v="3145"/>
    <n v="85"/>
  </r>
  <r>
    <x v="3"/>
    <s v="SS21"/>
    <x v="1"/>
    <x v="1"/>
    <s v="JACKETS"/>
    <s v="W GENZIANA"/>
    <s v="W0220BT2506F1477"/>
    <s v="HEAVY POLYESTER"/>
    <s v="BUTTER CREAM"/>
    <n v="74.099999999999994"/>
    <n v="5928"/>
    <n v="0.67"/>
    <n v="24.452999999999996"/>
    <n v="1956.2399999999998"/>
    <n v="34.5"/>
    <n v="2760"/>
    <n v="80"/>
  </r>
  <r>
    <x v="3"/>
    <s v="SS21"/>
    <x v="1"/>
    <x v="1"/>
    <s v="JACKETS"/>
    <s v="W NAIOMY"/>
    <s v="W0220GT2608F7115"/>
    <s v="POLYESTER BRIGHT OTTOMAN WR"/>
    <s v="TRUE RED"/>
    <n v="62.6"/>
    <n v="1627.6000000000001"/>
    <n v="0.67"/>
    <n v="20.657999999999998"/>
    <n v="537.10799999999995"/>
    <n v="29"/>
    <n v="754"/>
    <n v="26"/>
  </r>
  <r>
    <x v="3"/>
    <s v="SS18"/>
    <x v="1"/>
    <x v="1"/>
    <s v="JACKETS"/>
    <s v="WOMAN JACKET"/>
    <s v="W8220CT2414F7164"/>
    <s v="DULL POLYESTER"/>
    <s v="BRIGHT SALMON"/>
    <n v="62.4"/>
    <n v="936"/>
    <n v="0.75"/>
    <n v="15.6"/>
    <n v="234"/>
    <n v="22"/>
    <n v="330"/>
    <n v="15"/>
  </r>
  <r>
    <x v="3"/>
    <s v="SS18"/>
    <x v="1"/>
    <x v="1"/>
    <s v="JACKETS"/>
    <s v="WOMAN JACKET"/>
    <s v="W8220NT2415F7164"/>
    <s v="POLYESTER MEMORY TAFFETA"/>
    <s v="BRIGHT SALMON"/>
    <n v="70"/>
    <n v="1050"/>
    <n v="0.75"/>
    <n v="17.5"/>
    <n v="262.5"/>
    <n v="24.5"/>
    <n v="367.5"/>
    <n v="15"/>
  </r>
  <r>
    <x v="3"/>
    <s v="SS21"/>
    <x v="1"/>
    <x v="1"/>
    <s v="DOWN JACKETS"/>
    <s v="D JAYSEN"/>
    <s v="W0225BT2412F2104"/>
    <s v="SHINY NYLON 20D DOWNPROOF FABR"/>
    <s v="LEMON MAC/ROSE DUST"/>
    <n v="85.9"/>
    <n v="515.40000000000009"/>
    <n v="0.67"/>
    <n v="28.346999999999998"/>
    <n v="170.08199999999999"/>
    <n v="40"/>
    <n v="240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D10" firstHeaderRow="0" firstDataRow="1" firstDataCol="1" rowPageCount="1" colPageCount="1"/>
  <pivotFields count="17">
    <pivotField axis="axisPage" numFmtId="164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numFmtId="44" showAll="0"/>
    <pivotField dataField="1" numFmtId="44" showAll="0"/>
    <pivotField numFmtId="9" showAll="0"/>
    <pivotField numFmtId="44" showAll="0"/>
    <pivotField numFmtId="44" showAll="0"/>
    <pivotField numFmtId="44" showAll="0"/>
    <pivotField numFmtId="44" showAll="0"/>
    <pivotField dataField="1" numFmtId="164" showAll="0"/>
  </pivotFields>
  <rowFields count="2">
    <field x="2"/>
    <field x="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Conteggio di Item ID" fld="6" subtotal="count" baseField="0" baseItem="0"/>
    <dataField name="Somma di q.ty" fld="16" baseField="0" baseItem="0"/>
    <dataField name="Somma di WHS AM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0"/>
  <sheetViews>
    <sheetView tabSelected="1" zoomScale="80" zoomScaleNormal="80" workbookViewId="0">
      <selection activeCell="K21" sqref="K21"/>
    </sheetView>
  </sheetViews>
  <sheetFormatPr defaultColWidth="11.42578125" defaultRowHeight="15"/>
  <cols>
    <col min="1" max="16384" width="11.42578125" style="28"/>
  </cols>
  <sheetData>
    <row r="2" spans="2:4" ht="15.75" thickBot="1"/>
    <row r="3" spans="2:4" ht="15.75" thickBot="1">
      <c r="B3" s="74" t="s">
        <v>648</v>
      </c>
      <c r="C3" s="75"/>
      <c r="D3" s="76"/>
    </row>
    <row r="8" spans="2:4">
      <c r="B8"/>
    </row>
    <row r="11" spans="2:4">
      <c r="B11" s="60" t="s">
        <v>646</v>
      </c>
    </row>
    <row r="12" spans="2:4">
      <c r="B12" s="59"/>
    </row>
    <row r="13" spans="2:4">
      <c r="B13" s="28" t="s">
        <v>638</v>
      </c>
    </row>
    <row r="14" spans="2:4">
      <c r="B14" s="59" t="s">
        <v>645</v>
      </c>
    </row>
    <row r="15" spans="2:4">
      <c r="B15" s="59" t="s">
        <v>639</v>
      </c>
    </row>
    <row r="16" spans="2:4">
      <c r="B16" s="59" t="s">
        <v>640</v>
      </c>
    </row>
    <row r="17" spans="2:24">
      <c r="B17" s="59" t="s">
        <v>643</v>
      </c>
    </row>
    <row r="18" spans="2:24" ht="15.75" thickBot="1">
      <c r="B18" s="59" t="s">
        <v>644</v>
      </c>
    </row>
    <row r="19" spans="2:24">
      <c r="B19" s="62" t="s">
        <v>641</v>
      </c>
      <c r="C19" s="63"/>
      <c r="D19" s="63"/>
      <c r="E19" s="64"/>
    </row>
    <row r="20" spans="2:24">
      <c r="B20" s="65"/>
      <c r="C20" s="66"/>
      <c r="D20" s="66"/>
      <c r="E20" s="67"/>
    </row>
    <row r="21" spans="2:24">
      <c r="B21" s="65" t="s">
        <v>647</v>
      </c>
      <c r="C21" s="66"/>
      <c r="D21" s="66"/>
      <c r="E21" s="67"/>
    </row>
    <row r="22" spans="2:24">
      <c r="B22" s="71" t="s">
        <v>649</v>
      </c>
      <c r="C22" s="72"/>
      <c r="D22" s="72"/>
      <c r="E22" s="67"/>
    </row>
    <row r="23" spans="2:24">
      <c r="B23" s="65" t="s">
        <v>642</v>
      </c>
      <c r="C23" s="66"/>
      <c r="D23" s="66"/>
      <c r="E23" s="67"/>
    </row>
    <row r="24" spans="2:24">
      <c r="B24" s="65" t="s">
        <v>650</v>
      </c>
      <c r="C24" s="66"/>
      <c r="D24" s="66"/>
      <c r="E24" s="67"/>
    </row>
    <row r="25" spans="2:24">
      <c r="B25" s="65"/>
      <c r="C25" s="66"/>
      <c r="D25" s="66"/>
      <c r="E25" s="67"/>
    </row>
    <row r="26" spans="2:24" ht="15.75" thickBot="1">
      <c r="B26" s="68"/>
      <c r="C26" s="69"/>
      <c r="D26" s="69"/>
      <c r="E26" s="70"/>
    </row>
    <row r="32" spans="2:24">
      <c r="X32"/>
    </row>
    <row r="33" spans="2:24">
      <c r="N33"/>
      <c r="X33"/>
    </row>
    <row r="34" spans="2:24">
      <c r="I34"/>
    </row>
    <row r="35" spans="2:24">
      <c r="I35"/>
    </row>
    <row r="36" spans="2:24">
      <c r="B36"/>
      <c r="C36" s="54"/>
      <c r="D36" s="54"/>
      <c r="E36" s="54"/>
      <c r="F36" s="54"/>
      <c r="G36" s="54"/>
    </row>
    <row r="37" spans="2:24">
      <c r="B37" s="54"/>
      <c r="C37" s="54"/>
      <c r="D37" s="54"/>
      <c r="E37" s="54"/>
      <c r="F37" s="54"/>
      <c r="G37" s="54"/>
      <c r="I37"/>
    </row>
    <row r="38" spans="2:24">
      <c r="B38"/>
      <c r="C38" s="54"/>
      <c r="D38" s="54"/>
      <c r="E38" s="54"/>
      <c r="F38" s="54"/>
      <c r="G38" s="54"/>
    </row>
    <row r="39" spans="2:24">
      <c r="B39" s="54"/>
      <c r="C39" s="54"/>
      <c r="D39" s="54"/>
      <c r="E39" s="54"/>
      <c r="F39" s="54"/>
      <c r="G39" s="54"/>
    </row>
    <row r="40" spans="2:24">
      <c r="B40" s="54"/>
      <c r="C40" s="54"/>
      <c r="D40" s="54"/>
      <c r="E40" s="54"/>
      <c r="F40" s="54"/>
      <c r="G40" s="54"/>
    </row>
    <row r="41" spans="2:24">
      <c r="B41" s="54"/>
      <c r="C41" s="54"/>
      <c r="D41" s="54"/>
      <c r="E41" s="54"/>
      <c r="F41" s="54"/>
      <c r="G41" s="54"/>
    </row>
    <row r="42" spans="2:24">
      <c r="B42" s="54"/>
      <c r="C42" s="54"/>
      <c r="D42" s="54"/>
      <c r="E42" s="54"/>
      <c r="F42" s="54"/>
      <c r="G42" s="54"/>
    </row>
    <row r="43" spans="2:24">
      <c r="B43" s="54"/>
      <c r="C43" s="54"/>
      <c r="D43" s="54"/>
      <c r="E43" s="54"/>
      <c r="F43" s="54"/>
    </row>
    <row r="44" spans="2:24">
      <c r="B44" s="54"/>
      <c r="C44" s="54"/>
      <c r="D44" s="54"/>
      <c r="E44" s="54"/>
      <c r="F44" s="54"/>
    </row>
    <row r="45" spans="2:24">
      <c r="B45" s="54"/>
      <c r="C45" s="54"/>
      <c r="D45" s="54"/>
      <c r="E45" s="54"/>
      <c r="F45" s="54"/>
    </row>
    <row r="46" spans="2:24">
      <c r="B46" s="54"/>
      <c r="C46" s="54"/>
      <c r="D46" s="54"/>
      <c r="E46" s="54"/>
      <c r="F46" s="54"/>
    </row>
    <row r="47" spans="2:24">
      <c r="B47" s="54"/>
      <c r="C47" s="54"/>
      <c r="D47" s="54"/>
      <c r="E47" s="54"/>
      <c r="F47" s="54"/>
    </row>
    <row r="48" spans="2:24">
      <c r="B48" s="54"/>
      <c r="C48" s="54"/>
      <c r="D48" s="54"/>
      <c r="E48" s="54"/>
      <c r="F48" s="54"/>
    </row>
    <row r="49" spans="2:19">
      <c r="B49" s="54"/>
      <c r="C49" s="54"/>
      <c r="D49" s="54"/>
      <c r="E49" s="54"/>
      <c r="F49" s="54"/>
    </row>
    <row r="52" spans="2:19" ht="15.75" customHeight="1">
      <c r="B52" s="73"/>
      <c r="C52" s="73"/>
      <c r="D52" s="73"/>
      <c r="E52" s="73"/>
      <c r="F52" s="73"/>
      <c r="G52" s="73"/>
      <c r="H52" s="73"/>
    </row>
    <row r="53" spans="2:19">
      <c r="B53" s="73"/>
      <c r="C53" s="73"/>
      <c r="D53" s="73"/>
      <c r="E53" s="73"/>
      <c r="F53" s="73"/>
      <c r="G53" s="73"/>
      <c r="H53" s="73"/>
      <c r="J53"/>
    </row>
    <row r="54" spans="2:19">
      <c r="B54" s="73"/>
      <c r="C54" s="73"/>
      <c r="D54" s="73"/>
      <c r="E54" s="73"/>
      <c r="F54" s="73"/>
      <c r="G54" s="73"/>
      <c r="H54" s="73"/>
    </row>
    <row r="55" spans="2:19">
      <c r="B55" s="73"/>
      <c r="C55" s="73"/>
      <c r="D55" s="73"/>
      <c r="E55" s="73"/>
      <c r="F55" s="73"/>
      <c r="G55" s="73"/>
      <c r="H55" s="73"/>
      <c r="J55"/>
    </row>
    <row r="56" spans="2:19">
      <c r="B56" s="73"/>
      <c r="C56" s="73"/>
      <c r="D56" s="73"/>
      <c r="E56" s="73"/>
      <c r="F56" s="73"/>
      <c r="G56" s="73"/>
      <c r="H56" s="73"/>
    </row>
    <row r="57" spans="2:19">
      <c r="B57" s="73"/>
      <c r="C57" s="73"/>
      <c r="D57" s="73"/>
      <c r="E57" s="73"/>
      <c r="F57" s="73"/>
      <c r="G57" s="73"/>
      <c r="H57" s="73"/>
    </row>
    <row r="59" spans="2:19">
      <c r="S59"/>
    </row>
    <row r="60" spans="2:19">
      <c r="N60"/>
    </row>
  </sheetData>
  <mergeCells count="1">
    <mergeCell ref="B3:D3"/>
  </mergeCells>
  <hyperlinks>
    <hyperlink ref="B1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8"/>
  <sheetViews>
    <sheetView workbookViewId="0">
      <pane xSplit="8" ySplit="6" topLeftCell="I7" activePane="bottomRight" state="frozen"/>
      <selection pane="topRight" activeCell="G1" sqref="G1"/>
      <selection pane="bottomLeft" activeCell="A6" sqref="A6"/>
      <selection pane="bottomRight" activeCell="X3" sqref="X3"/>
    </sheetView>
  </sheetViews>
  <sheetFormatPr defaultColWidth="9.140625" defaultRowHeight="12"/>
  <cols>
    <col min="1" max="1" width="6.7109375" style="29" customWidth="1"/>
    <col min="2" max="2" width="10.42578125" style="30" customWidth="1"/>
    <col min="3" max="3" width="17" style="30" bestFit="1" customWidth="1"/>
    <col min="4" max="4" width="6.7109375" style="30" customWidth="1"/>
    <col min="5" max="5" width="8.7109375" style="30" bestFit="1" customWidth="1"/>
    <col min="6" max="6" width="12.28515625" style="30" customWidth="1"/>
    <col min="7" max="7" width="18.42578125" style="30" customWidth="1"/>
    <col min="8" max="8" width="16.28515625" style="30" bestFit="1" customWidth="1"/>
    <col min="9" max="9" width="20.7109375" style="30" customWidth="1"/>
    <col min="10" max="10" width="10.42578125" style="30" customWidth="1"/>
    <col min="11" max="11" width="14.7109375" style="58" customWidth="1"/>
    <col min="12" max="12" width="19.7109375" style="30" customWidth="1"/>
    <col min="13" max="13" width="9.42578125" style="30" customWidth="1"/>
    <col min="14" max="14" width="12.28515625" style="30" customWidth="1"/>
    <col min="15" max="15" width="8.140625" style="31" customWidth="1"/>
    <col min="16" max="16" width="11.140625" style="31" customWidth="1"/>
    <col min="17" max="17" width="13.7109375" style="31" customWidth="1"/>
    <col min="18" max="18" width="9.42578125" style="32" bestFit="1" customWidth="1"/>
    <col min="19" max="19" width="3.140625" style="30" bestFit="1" customWidth="1"/>
    <col min="20" max="26" width="4.7109375" style="30" bestFit="1" customWidth="1"/>
    <col min="27" max="30" width="4" style="30" customWidth="1"/>
    <col min="31" max="31" width="3.140625" style="30" bestFit="1" customWidth="1"/>
    <col min="32" max="32" width="4" style="30" customWidth="1"/>
    <col min="33" max="16384" width="9.140625" style="30"/>
  </cols>
  <sheetData>
    <row r="1" spans="1:32" ht="12.75" thickBot="1"/>
    <row r="2" spans="1:32" ht="15">
      <c r="K2" s="55"/>
      <c r="L2" s="31"/>
      <c r="M2" s="31"/>
      <c r="N2" s="31"/>
      <c r="Q2" s="61"/>
    </row>
    <row r="3" spans="1:32" ht="15.75" thickBot="1">
      <c r="K3" s="55"/>
      <c r="O3" s="33"/>
      <c r="Q3" s="34"/>
    </row>
    <row r="4" spans="1:32" ht="15">
      <c r="K4" s="55"/>
      <c r="U4" s="35"/>
      <c r="V4" s="35"/>
      <c r="W4" s="35"/>
      <c r="X4" s="35"/>
      <c r="Y4" s="35"/>
      <c r="Z4" s="35"/>
    </row>
    <row r="5" spans="1:32" ht="15">
      <c r="K5" s="55"/>
      <c r="M5" s="31">
        <f>N5/R5</f>
        <v>215.77750785938841</v>
      </c>
      <c r="N5" s="31">
        <f>SUBTOTAL(9,N6:N198)</f>
        <v>755005.5</v>
      </c>
      <c r="O5" s="31">
        <v>84.088482423549578</v>
      </c>
      <c r="P5" s="31">
        <f>SUBTOTAL(9,P6:P198)</f>
        <v>294225.59999999998</v>
      </c>
      <c r="R5" s="32">
        <f>SUBTOTAL(9,R6:R198)</f>
        <v>3499</v>
      </c>
    </row>
    <row r="6" spans="1:32" s="39" customFormat="1">
      <c r="A6" s="47" t="s">
        <v>435</v>
      </c>
      <c r="B6" s="49" t="s">
        <v>431</v>
      </c>
      <c r="C6" s="48" t="s">
        <v>441</v>
      </c>
      <c r="D6" s="49" t="s">
        <v>432</v>
      </c>
      <c r="E6" s="49" t="s">
        <v>15</v>
      </c>
      <c r="F6" s="49" t="s">
        <v>16</v>
      </c>
      <c r="G6" s="49" t="s">
        <v>17</v>
      </c>
      <c r="H6" s="49" t="s">
        <v>18</v>
      </c>
      <c r="I6" s="49" t="s">
        <v>19</v>
      </c>
      <c r="J6" s="49" t="s">
        <v>431</v>
      </c>
      <c r="K6" s="56" t="s">
        <v>20</v>
      </c>
      <c r="L6" s="49" t="s">
        <v>21</v>
      </c>
      <c r="M6" s="50" t="s">
        <v>636</v>
      </c>
      <c r="N6" s="50" t="s">
        <v>637</v>
      </c>
      <c r="O6" s="51" t="s">
        <v>428</v>
      </c>
      <c r="P6" s="51" t="s">
        <v>430</v>
      </c>
      <c r="Q6" s="51" t="s">
        <v>429</v>
      </c>
      <c r="R6" s="52" t="s">
        <v>427</v>
      </c>
      <c r="S6" s="53" t="s">
        <v>1</v>
      </c>
      <c r="T6" s="53" t="s">
        <v>2</v>
      </c>
      <c r="U6" s="53" t="s">
        <v>3</v>
      </c>
      <c r="V6" s="53" t="s">
        <v>4</v>
      </c>
      <c r="W6" s="53" t="s">
        <v>5</v>
      </c>
      <c r="X6" s="53" t="s">
        <v>6</v>
      </c>
      <c r="Y6" s="53" t="s">
        <v>7</v>
      </c>
      <c r="Z6" s="53" t="s">
        <v>8</v>
      </c>
      <c r="AA6" s="53" t="s">
        <v>9</v>
      </c>
      <c r="AB6" s="53" t="s">
        <v>10</v>
      </c>
      <c r="AC6" s="53" t="s">
        <v>11</v>
      </c>
      <c r="AD6" s="53" t="s">
        <v>12</v>
      </c>
      <c r="AE6" s="53" t="s">
        <v>13</v>
      </c>
      <c r="AF6" s="53" t="s">
        <v>14</v>
      </c>
    </row>
    <row r="7" spans="1:32" s="39" customFormat="1" ht="45.75" customHeight="1">
      <c r="A7" s="36">
        <v>1</v>
      </c>
      <c r="B7" s="38" t="s">
        <v>0</v>
      </c>
      <c r="C7" s="37" t="s">
        <v>444</v>
      </c>
      <c r="D7" s="38" t="s">
        <v>433</v>
      </c>
      <c r="E7" s="38" t="s">
        <v>24</v>
      </c>
      <c r="F7" s="38" t="s">
        <v>25</v>
      </c>
      <c r="G7" s="38" t="s">
        <v>145</v>
      </c>
      <c r="H7" s="38" t="s">
        <v>362</v>
      </c>
      <c r="I7" s="38" t="s">
        <v>363</v>
      </c>
      <c r="J7" s="38" t="s">
        <v>0</v>
      </c>
      <c r="K7" s="57" t="s">
        <v>146</v>
      </c>
      <c r="L7" s="38" t="s">
        <v>355</v>
      </c>
      <c r="M7" s="40">
        <v>199</v>
      </c>
      <c r="N7" s="40">
        <f>M7*R7</f>
        <v>1990</v>
      </c>
      <c r="O7" s="41">
        <v>78</v>
      </c>
      <c r="P7" s="41">
        <f>+O7*R7</f>
        <v>780</v>
      </c>
      <c r="Q7" s="42">
        <f t="shared" ref="Q7:Q38" si="0">COUNTIF(S7:AF7,"&gt;0")</f>
        <v>6</v>
      </c>
      <c r="R7" s="43">
        <f t="shared" ref="R7:R38" si="1">SUM(S7:AF7)</f>
        <v>10</v>
      </c>
      <c r="S7" s="44"/>
      <c r="T7" s="44"/>
      <c r="U7" s="44"/>
      <c r="V7" s="44"/>
      <c r="W7" s="45">
        <v>2</v>
      </c>
      <c r="X7" s="44"/>
      <c r="Y7" s="45">
        <v>1</v>
      </c>
      <c r="Z7" s="44"/>
      <c r="AA7" s="45">
        <v>1</v>
      </c>
      <c r="AB7" s="45">
        <v>2</v>
      </c>
      <c r="AC7" s="45">
        <v>2</v>
      </c>
      <c r="AD7" s="45">
        <v>2</v>
      </c>
      <c r="AE7" s="44"/>
      <c r="AF7" s="45"/>
    </row>
    <row r="8" spans="1:32" s="39" customFormat="1" ht="45.75" customHeight="1">
      <c r="A8" s="36">
        <v>1</v>
      </c>
      <c r="B8" s="38" t="s">
        <v>0</v>
      </c>
      <c r="C8" s="37" t="s">
        <v>445</v>
      </c>
      <c r="D8" s="38" t="s">
        <v>433</v>
      </c>
      <c r="E8" s="38" t="s">
        <v>24</v>
      </c>
      <c r="F8" s="38" t="s">
        <v>25</v>
      </c>
      <c r="G8" s="38" t="s">
        <v>236</v>
      </c>
      <c r="H8" s="38" t="s">
        <v>348</v>
      </c>
      <c r="I8" s="38" t="s">
        <v>349</v>
      </c>
      <c r="J8" s="38" t="s">
        <v>0</v>
      </c>
      <c r="K8" s="57" t="s">
        <v>147</v>
      </c>
      <c r="L8" s="38" t="s">
        <v>23</v>
      </c>
      <c r="M8" s="40">
        <v>263.5</v>
      </c>
      <c r="N8" s="40">
        <f>M8*R8</f>
        <v>1317.5</v>
      </c>
      <c r="O8" s="41">
        <v>103.3</v>
      </c>
      <c r="P8" s="41">
        <f>+O8*R8</f>
        <v>516.5</v>
      </c>
      <c r="Q8" s="42">
        <f t="shared" si="0"/>
        <v>4</v>
      </c>
      <c r="R8" s="43">
        <f t="shared" si="1"/>
        <v>5</v>
      </c>
      <c r="S8" s="44"/>
      <c r="T8" s="44"/>
      <c r="U8" s="44"/>
      <c r="V8" s="44"/>
      <c r="W8" s="44"/>
      <c r="X8" s="45">
        <v>1</v>
      </c>
      <c r="Y8" s="45">
        <v>1</v>
      </c>
      <c r="Z8" s="45">
        <v>1</v>
      </c>
      <c r="AA8" s="45">
        <v>2</v>
      </c>
      <c r="AB8" s="44"/>
      <c r="AC8" s="44"/>
      <c r="AD8" s="44"/>
      <c r="AE8" s="44"/>
      <c r="AF8" s="44"/>
    </row>
    <row r="9" spans="1:32" s="39" customFormat="1" ht="45.75" customHeight="1">
      <c r="A9" s="36">
        <v>1</v>
      </c>
      <c r="B9" s="38" t="s">
        <v>0</v>
      </c>
      <c r="C9" s="37" t="s">
        <v>446</v>
      </c>
      <c r="D9" s="38" t="s">
        <v>433</v>
      </c>
      <c r="E9" s="38" t="s">
        <v>24</v>
      </c>
      <c r="F9" s="38" t="s">
        <v>27</v>
      </c>
      <c r="G9" s="38" t="s">
        <v>227</v>
      </c>
      <c r="H9" s="38" t="s">
        <v>336</v>
      </c>
      <c r="I9" s="38" t="s">
        <v>337</v>
      </c>
      <c r="J9" s="38" t="s">
        <v>0</v>
      </c>
      <c r="K9" s="57" t="s">
        <v>311</v>
      </c>
      <c r="L9" s="38" t="s">
        <v>56</v>
      </c>
      <c r="M9" s="40">
        <v>169.5</v>
      </c>
      <c r="N9" s="40">
        <f>M9*R9</f>
        <v>1525.5</v>
      </c>
      <c r="O9" s="41">
        <v>66.3</v>
      </c>
      <c r="P9" s="41">
        <f>+O9*R9</f>
        <v>596.69999999999993</v>
      </c>
      <c r="Q9" s="42">
        <f t="shared" si="0"/>
        <v>6</v>
      </c>
      <c r="R9" s="43">
        <f t="shared" si="1"/>
        <v>9</v>
      </c>
      <c r="S9" s="44"/>
      <c r="T9" s="44"/>
      <c r="U9" s="44"/>
      <c r="V9" s="44"/>
      <c r="W9" s="45">
        <v>1</v>
      </c>
      <c r="X9" s="45">
        <v>4</v>
      </c>
      <c r="Y9" s="45">
        <v>1</v>
      </c>
      <c r="Z9" s="44"/>
      <c r="AA9" s="45">
        <v>1</v>
      </c>
      <c r="AB9" s="45">
        <v>1</v>
      </c>
      <c r="AC9" s="45">
        <v>1</v>
      </c>
      <c r="AD9" s="44"/>
      <c r="AE9" s="44"/>
      <c r="AF9" s="45"/>
    </row>
    <row r="10" spans="1:32" s="39" customFormat="1" ht="45.75" customHeight="1">
      <c r="A10" s="36">
        <v>1</v>
      </c>
      <c r="B10" s="38" t="s">
        <v>0</v>
      </c>
      <c r="C10" s="37" t="s">
        <v>447</v>
      </c>
      <c r="D10" s="38" t="s">
        <v>433</v>
      </c>
      <c r="E10" s="38" t="s">
        <v>24</v>
      </c>
      <c r="F10" s="38" t="s">
        <v>25</v>
      </c>
      <c r="G10" s="38" t="s">
        <v>79</v>
      </c>
      <c r="H10" s="38" t="s">
        <v>81</v>
      </c>
      <c r="I10" s="38" t="s">
        <v>82</v>
      </c>
      <c r="J10" s="38" t="s">
        <v>0</v>
      </c>
      <c r="K10" s="57" t="s">
        <v>80</v>
      </c>
      <c r="L10" s="38" t="s">
        <v>56</v>
      </c>
      <c r="M10" s="40">
        <v>219</v>
      </c>
      <c r="N10" s="40">
        <f>M10*R10</f>
        <v>1533</v>
      </c>
      <c r="O10" s="41">
        <v>85.9</v>
      </c>
      <c r="P10" s="41">
        <f>+O10*R10</f>
        <v>601.30000000000007</v>
      </c>
      <c r="Q10" s="42">
        <f t="shared" si="0"/>
        <v>6</v>
      </c>
      <c r="R10" s="43">
        <f t="shared" si="1"/>
        <v>7</v>
      </c>
      <c r="S10" s="44"/>
      <c r="T10" s="44"/>
      <c r="U10" s="44"/>
      <c r="V10" s="44"/>
      <c r="W10" s="44"/>
      <c r="X10" s="45">
        <v>1</v>
      </c>
      <c r="Y10" s="45">
        <v>1</v>
      </c>
      <c r="Z10" s="45">
        <v>1</v>
      </c>
      <c r="AA10" s="45">
        <v>2</v>
      </c>
      <c r="AB10" s="45">
        <v>1</v>
      </c>
      <c r="AC10" s="45">
        <v>1</v>
      </c>
      <c r="AD10" s="44"/>
      <c r="AE10" s="44"/>
      <c r="AF10" s="45"/>
    </row>
    <row r="11" spans="1:32" s="39" customFormat="1" ht="45.75" customHeight="1">
      <c r="A11" s="36">
        <v>1</v>
      </c>
      <c r="B11" s="38" t="s">
        <v>0</v>
      </c>
      <c r="C11" s="37" t="s">
        <v>448</v>
      </c>
      <c r="D11" s="38" t="s">
        <v>433</v>
      </c>
      <c r="E11" s="38" t="s">
        <v>24</v>
      </c>
      <c r="F11" s="38" t="s">
        <v>25</v>
      </c>
      <c r="G11" s="38" t="s">
        <v>79</v>
      </c>
      <c r="H11" s="38" t="s">
        <v>83</v>
      </c>
      <c r="I11" s="38" t="s">
        <v>84</v>
      </c>
      <c r="J11" s="38" t="s">
        <v>0</v>
      </c>
      <c r="K11" s="57" t="s">
        <v>80</v>
      </c>
      <c r="L11" s="38" t="s">
        <v>56</v>
      </c>
      <c r="M11" s="40">
        <v>159</v>
      </c>
      <c r="N11" s="40">
        <f>M11*R11</f>
        <v>1431</v>
      </c>
      <c r="O11" s="41">
        <v>62.4</v>
      </c>
      <c r="P11" s="41">
        <f>+O11*R11</f>
        <v>561.6</v>
      </c>
      <c r="Q11" s="42">
        <f t="shared" si="0"/>
        <v>6</v>
      </c>
      <c r="R11" s="43">
        <f t="shared" si="1"/>
        <v>9</v>
      </c>
      <c r="S11" s="44"/>
      <c r="T11" s="44"/>
      <c r="U11" s="44"/>
      <c r="V11" s="44"/>
      <c r="W11" s="45">
        <v>1</v>
      </c>
      <c r="X11" s="45">
        <v>2</v>
      </c>
      <c r="Y11" s="45">
        <v>1</v>
      </c>
      <c r="Z11" s="45">
        <v>3</v>
      </c>
      <c r="AA11" s="45">
        <v>1</v>
      </c>
      <c r="AB11" s="45">
        <v>1</v>
      </c>
      <c r="AC11" s="45"/>
      <c r="AD11" s="44"/>
      <c r="AE11" s="44"/>
      <c r="AF11" s="45"/>
    </row>
    <row r="12" spans="1:32" s="39" customFormat="1" ht="45.75" customHeight="1">
      <c r="A12" s="36">
        <v>1</v>
      </c>
      <c r="B12" s="38" t="s">
        <v>0</v>
      </c>
      <c r="C12" s="37" t="s">
        <v>449</v>
      </c>
      <c r="D12" s="38" t="s">
        <v>433</v>
      </c>
      <c r="E12" s="38" t="s">
        <v>24</v>
      </c>
      <c r="F12" s="38" t="s">
        <v>25</v>
      </c>
      <c r="G12" s="38" t="s">
        <v>99</v>
      </c>
      <c r="H12" s="38" t="s">
        <v>100</v>
      </c>
      <c r="I12" s="38" t="s">
        <v>101</v>
      </c>
      <c r="J12" s="38" t="s">
        <v>0</v>
      </c>
      <c r="K12" s="57" t="s">
        <v>102</v>
      </c>
      <c r="L12" s="38" t="s">
        <v>103</v>
      </c>
      <c r="M12" s="40">
        <v>188</v>
      </c>
      <c r="N12" s="40">
        <f>M12*R12</f>
        <v>752</v>
      </c>
      <c r="O12" s="41">
        <v>73.7</v>
      </c>
      <c r="P12" s="41">
        <f>+O12*R12</f>
        <v>294.8</v>
      </c>
      <c r="Q12" s="42">
        <f t="shared" si="0"/>
        <v>3</v>
      </c>
      <c r="R12" s="43">
        <f t="shared" si="1"/>
        <v>4</v>
      </c>
      <c r="S12" s="44"/>
      <c r="T12" s="44"/>
      <c r="U12" s="44"/>
      <c r="V12" s="44"/>
      <c r="W12" s="45">
        <v>1</v>
      </c>
      <c r="X12" s="45">
        <v>2</v>
      </c>
      <c r="Y12" s="45">
        <v>1</v>
      </c>
      <c r="Z12" s="44"/>
      <c r="AA12" s="44"/>
      <c r="AB12" s="44"/>
      <c r="AC12" s="44"/>
      <c r="AD12" s="44"/>
      <c r="AE12" s="44"/>
      <c r="AF12" s="44"/>
    </row>
    <row r="13" spans="1:32" s="39" customFormat="1" ht="45.75" customHeight="1">
      <c r="A13" s="36">
        <v>1</v>
      </c>
      <c r="B13" s="38" t="s">
        <v>0</v>
      </c>
      <c r="C13" s="37" t="s">
        <v>450</v>
      </c>
      <c r="D13" s="38" t="s">
        <v>433</v>
      </c>
      <c r="E13" s="38" t="s">
        <v>24</v>
      </c>
      <c r="F13" s="38" t="s">
        <v>25</v>
      </c>
      <c r="G13" s="38" t="s">
        <v>33</v>
      </c>
      <c r="H13" s="38" t="s">
        <v>117</v>
      </c>
      <c r="I13" s="38" t="s">
        <v>118</v>
      </c>
      <c r="J13" s="38" t="s">
        <v>0</v>
      </c>
      <c r="K13" s="57" t="s">
        <v>116</v>
      </c>
      <c r="L13" s="38" t="s">
        <v>37</v>
      </c>
      <c r="M13" s="40">
        <v>235</v>
      </c>
      <c r="N13" s="40">
        <f>M13*R13</f>
        <v>3525</v>
      </c>
      <c r="O13" s="46">
        <v>92</v>
      </c>
      <c r="P13" s="41">
        <f>+O13*R13</f>
        <v>1380</v>
      </c>
      <c r="Q13" s="42">
        <f t="shared" si="0"/>
        <v>4</v>
      </c>
      <c r="R13" s="43">
        <f t="shared" si="1"/>
        <v>15</v>
      </c>
      <c r="S13" s="44"/>
      <c r="T13" s="44"/>
      <c r="U13" s="44"/>
      <c r="V13" s="44"/>
      <c r="W13" s="44"/>
      <c r="X13" s="44"/>
      <c r="Y13" s="44"/>
      <c r="Z13" s="45">
        <v>2</v>
      </c>
      <c r="AA13" s="45">
        <v>5</v>
      </c>
      <c r="AB13" s="45">
        <v>4</v>
      </c>
      <c r="AC13" s="45">
        <v>4</v>
      </c>
      <c r="AD13" s="44"/>
      <c r="AE13" s="44"/>
      <c r="AF13" s="45"/>
    </row>
    <row r="14" spans="1:32" s="39" customFormat="1" ht="45.75" customHeight="1">
      <c r="A14" s="36">
        <v>1</v>
      </c>
      <c r="B14" s="38" t="s">
        <v>0</v>
      </c>
      <c r="C14" s="37" t="s">
        <v>451</v>
      </c>
      <c r="D14" s="38" t="s">
        <v>433</v>
      </c>
      <c r="E14" s="38" t="s">
        <v>24</v>
      </c>
      <c r="F14" s="38" t="s">
        <v>25</v>
      </c>
      <c r="G14" s="38" t="s">
        <v>33</v>
      </c>
      <c r="H14" s="38" t="s">
        <v>123</v>
      </c>
      <c r="I14" s="38" t="s">
        <v>124</v>
      </c>
      <c r="J14" s="38" t="s">
        <v>0</v>
      </c>
      <c r="K14" s="57" t="s">
        <v>116</v>
      </c>
      <c r="L14" s="38" t="s">
        <v>23</v>
      </c>
      <c r="M14" s="40">
        <v>235</v>
      </c>
      <c r="N14" s="40">
        <f>M14*R14</f>
        <v>6580</v>
      </c>
      <c r="O14" s="46">
        <v>92</v>
      </c>
      <c r="P14" s="41">
        <f>+O14*R14</f>
        <v>2576</v>
      </c>
      <c r="Q14" s="42">
        <f t="shared" si="0"/>
        <v>6</v>
      </c>
      <c r="R14" s="43">
        <f t="shared" si="1"/>
        <v>28</v>
      </c>
      <c r="S14" s="44"/>
      <c r="T14" s="44"/>
      <c r="U14" s="44"/>
      <c r="V14" s="44"/>
      <c r="W14" s="44"/>
      <c r="X14" s="45">
        <v>1</v>
      </c>
      <c r="Y14" s="45"/>
      <c r="Z14" s="45">
        <v>7</v>
      </c>
      <c r="AA14" s="45">
        <v>7</v>
      </c>
      <c r="AB14" s="45">
        <v>6</v>
      </c>
      <c r="AC14" s="45">
        <v>4</v>
      </c>
      <c r="AD14" s="45">
        <v>3</v>
      </c>
      <c r="AE14" s="44"/>
      <c r="AF14" s="45"/>
    </row>
    <row r="15" spans="1:32" s="39" customFormat="1" ht="45.75" customHeight="1">
      <c r="A15" s="36">
        <v>1</v>
      </c>
      <c r="B15" s="38" t="s">
        <v>0</v>
      </c>
      <c r="C15" s="37" t="s">
        <v>452</v>
      </c>
      <c r="D15" s="38" t="s">
        <v>433</v>
      </c>
      <c r="E15" s="38" t="s">
        <v>24</v>
      </c>
      <c r="F15" s="38" t="s">
        <v>25</v>
      </c>
      <c r="G15" s="38" t="s">
        <v>33</v>
      </c>
      <c r="H15" s="38" t="s">
        <v>112</v>
      </c>
      <c r="I15" s="38" t="s">
        <v>113</v>
      </c>
      <c r="J15" s="38" t="s">
        <v>0</v>
      </c>
      <c r="K15" s="57" t="s">
        <v>109</v>
      </c>
      <c r="L15" s="38" t="s">
        <v>23</v>
      </c>
      <c r="M15" s="40">
        <v>213</v>
      </c>
      <c r="N15" s="40">
        <f>M15*R15</f>
        <v>852</v>
      </c>
      <c r="O15" s="46">
        <v>83.5</v>
      </c>
      <c r="P15" s="41">
        <f>+O15*R15</f>
        <v>334</v>
      </c>
      <c r="Q15" s="42">
        <f t="shared" si="0"/>
        <v>3</v>
      </c>
      <c r="R15" s="43">
        <f t="shared" si="1"/>
        <v>4</v>
      </c>
      <c r="S15" s="44"/>
      <c r="T15" s="44"/>
      <c r="U15" s="44"/>
      <c r="V15" s="44"/>
      <c r="W15" s="44"/>
      <c r="X15" s="44"/>
      <c r="Y15" s="45">
        <v>2</v>
      </c>
      <c r="Z15" s="44"/>
      <c r="AA15" s="45">
        <v>1</v>
      </c>
      <c r="AB15" s="44"/>
      <c r="AC15" s="45">
        <v>1</v>
      </c>
      <c r="AD15" s="44"/>
      <c r="AE15" s="44"/>
      <c r="AF15" s="45"/>
    </row>
    <row r="16" spans="1:32" s="39" customFormat="1" ht="45.75" customHeight="1">
      <c r="A16" s="36">
        <v>1</v>
      </c>
      <c r="B16" s="38" t="s">
        <v>0</v>
      </c>
      <c r="C16" s="37" t="s">
        <v>453</v>
      </c>
      <c r="D16" s="38" t="s">
        <v>433</v>
      </c>
      <c r="E16" s="38" t="s">
        <v>24</v>
      </c>
      <c r="F16" s="38" t="s">
        <v>25</v>
      </c>
      <c r="G16" s="38" t="s">
        <v>33</v>
      </c>
      <c r="H16" s="38" t="s">
        <v>121</v>
      </c>
      <c r="I16" s="38" t="s">
        <v>122</v>
      </c>
      <c r="J16" s="38" t="s">
        <v>0</v>
      </c>
      <c r="K16" s="57" t="s">
        <v>116</v>
      </c>
      <c r="L16" s="38" t="s">
        <v>37</v>
      </c>
      <c r="M16" s="40">
        <v>246.5</v>
      </c>
      <c r="N16" s="40">
        <f>M16*R16</f>
        <v>3204.5</v>
      </c>
      <c r="O16" s="46">
        <v>96.5</v>
      </c>
      <c r="P16" s="41">
        <f>+O16*R16</f>
        <v>1254.5</v>
      </c>
      <c r="Q16" s="42">
        <f t="shared" si="0"/>
        <v>7</v>
      </c>
      <c r="R16" s="43">
        <f t="shared" si="1"/>
        <v>13</v>
      </c>
      <c r="S16" s="44"/>
      <c r="T16" s="44"/>
      <c r="U16" s="44"/>
      <c r="V16" s="44"/>
      <c r="W16" s="44"/>
      <c r="X16" s="45">
        <v>1</v>
      </c>
      <c r="Y16" s="45">
        <v>3</v>
      </c>
      <c r="Z16" s="45">
        <v>3</v>
      </c>
      <c r="AA16" s="45">
        <v>2</v>
      </c>
      <c r="AB16" s="45">
        <v>2</v>
      </c>
      <c r="AC16" s="45">
        <v>1</v>
      </c>
      <c r="AD16" s="45">
        <v>1</v>
      </c>
      <c r="AE16" s="44"/>
      <c r="AF16" s="45"/>
    </row>
    <row r="17" spans="1:32" s="39" customFormat="1" ht="45.75" customHeight="1">
      <c r="A17" s="36">
        <v>1</v>
      </c>
      <c r="B17" s="38" t="s">
        <v>0</v>
      </c>
      <c r="C17" s="37" t="s">
        <v>454</v>
      </c>
      <c r="D17" s="38" t="s">
        <v>433</v>
      </c>
      <c r="E17" s="38" t="s">
        <v>24</v>
      </c>
      <c r="F17" s="38" t="s">
        <v>25</v>
      </c>
      <c r="G17" s="38" t="s">
        <v>104</v>
      </c>
      <c r="H17" s="38" t="s">
        <v>269</v>
      </c>
      <c r="I17" s="38" t="s">
        <v>270</v>
      </c>
      <c r="J17" s="38" t="s">
        <v>0</v>
      </c>
      <c r="K17" s="57" t="s">
        <v>70</v>
      </c>
      <c r="L17" s="38" t="s">
        <v>56</v>
      </c>
      <c r="M17" s="40">
        <v>159.5</v>
      </c>
      <c r="N17" s="40">
        <f>M17*R17</f>
        <v>2711.5</v>
      </c>
      <c r="O17" s="41">
        <v>62.4</v>
      </c>
      <c r="P17" s="41">
        <f>+O17*R17</f>
        <v>1060.8</v>
      </c>
      <c r="Q17" s="42">
        <f t="shared" si="0"/>
        <v>7</v>
      </c>
      <c r="R17" s="43">
        <f t="shared" si="1"/>
        <v>17</v>
      </c>
      <c r="S17" s="44"/>
      <c r="T17" s="44"/>
      <c r="U17" s="44"/>
      <c r="V17" s="44"/>
      <c r="W17" s="45">
        <v>4</v>
      </c>
      <c r="X17" s="45">
        <v>7</v>
      </c>
      <c r="Y17" s="45">
        <v>2</v>
      </c>
      <c r="Z17" s="45">
        <v>1</v>
      </c>
      <c r="AA17" s="45">
        <v>1</v>
      </c>
      <c r="AB17" s="45">
        <v>1</v>
      </c>
      <c r="AC17" s="44"/>
      <c r="AD17" s="45">
        <v>1</v>
      </c>
      <c r="AE17" s="44"/>
      <c r="AF17" s="44"/>
    </row>
    <row r="18" spans="1:32" s="39" customFormat="1" ht="45.75" customHeight="1">
      <c r="A18" s="36">
        <v>1</v>
      </c>
      <c r="B18" s="38" t="s">
        <v>0</v>
      </c>
      <c r="C18" s="37" t="s">
        <v>455</v>
      </c>
      <c r="D18" s="38" t="s">
        <v>433</v>
      </c>
      <c r="E18" s="38" t="s">
        <v>24</v>
      </c>
      <c r="F18" s="38" t="s">
        <v>25</v>
      </c>
      <c r="G18" s="38" t="s">
        <v>104</v>
      </c>
      <c r="H18" s="38" t="s">
        <v>265</v>
      </c>
      <c r="I18" s="38" t="s">
        <v>266</v>
      </c>
      <c r="J18" s="38" t="s">
        <v>0</v>
      </c>
      <c r="K18" s="57" t="s">
        <v>70</v>
      </c>
      <c r="L18" s="38" t="s">
        <v>56</v>
      </c>
      <c r="M18" s="40">
        <v>169.5</v>
      </c>
      <c r="N18" s="40">
        <f>M18*R18</f>
        <v>1864.5</v>
      </c>
      <c r="O18" s="41">
        <v>66.3</v>
      </c>
      <c r="P18" s="41">
        <f>+O18*R18</f>
        <v>729.3</v>
      </c>
      <c r="Q18" s="42">
        <f t="shared" si="0"/>
        <v>6</v>
      </c>
      <c r="R18" s="43">
        <f t="shared" si="1"/>
        <v>11</v>
      </c>
      <c r="S18" s="44"/>
      <c r="T18" s="44"/>
      <c r="U18" s="44"/>
      <c r="V18" s="44"/>
      <c r="W18" s="45">
        <v>1</v>
      </c>
      <c r="X18" s="45">
        <v>4</v>
      </c>
      <c r="Y18" s="45">
        <v>2</v>
      </c>
      <c r="Z18" s="45">
        <v>1</v>
      </c>
      <c r="AA18" s="44"/>
      <c r="AB18" s="45">
        <v>1</v>
      </c>
      <c r="AC18" s="45">
        <v>2</v>
      </c>
      <c r="AD18" s="44"/>
      <c r="AE18" s="44"/>
      <c r="AF18" s="45"/>
    </row>
    <row r="19" spans="1:32" s="39" customFormat="1" ht="45.75" customHeight="1">
      <c r="A19" s="36">
        <v>1</v>
      </c>
      <c r="B19" s="38" t="s">
        <v>0</v>
      </c>
      <c r="C19" s="37" t="s">
        <v>456</v>
      </c>
      <c r="D19" s="38" t="s">
        <v>433</v>
      </c>
      <c r="E19" s="38" t="s">
        <v>24</v>
      </c>
      <c r="F19" s="38" t="s">
        <v>25</v>
      </c>
      <c r="G19" s="38" t="s">
        <v>145</v>
      </c>
      <c r="H19" s="38" t="s">
        <v>258</v>
      </c>
      <c r="I19" s="38" t="s">
        <v>259</v>
      </c>
      <c r="J19" s="38" t="s">
        <v>0</v>
      </c>
      <c r="K19" s="57" t="s">
        <v>254</v>
      </c>
      <c r="L19" s="38" t="s">
        <v>23</v>
      </c>
      <c r="M19" s="40">
        <v>199</v>
      </c>
      <c r="N19" s="40">
        <f>M19*R19</f>
        <v>2189</v>
      </c>
      <c r="O19" s="41">
        <v>78</v>
      </c>
      <c r="P19" s="41">
        <f>+O19*R19</f>
        <v>858</v>
      </c>
      <c r="Q19" s="42">
        <f t="shared" si="0"/>
        <v>5</v>
      </c>
      <c r="R19" s="43">
        <f t="shared" si="1"/>
        <v>11</v>
      </c>
      <c r="S19" s="44"/>
      <c r="T19" s="44"/>
      <c r="U19" s="44"/>
      <c r="V19" s="44"/>
      <c r="W19" s="45">
        <v>1</v>
      </c>
      <c r="X19" s="45">
        <v>4</v>
      </c>
      <c r="Y19" s="45">
        <v>4</v>
      </c>
      <c r="Z19" s="45">
        <v>1</v>
      </c>
      <c r="AA19" s="44"/>
      <c r="AB19" s="44"/>
      <c r="AC19" s="44"/>
      <c r="AD19" s="45">
        <v>1</v>
      </c>
      <c r="AE19" s="44"/>
      <c r="AF19" s="44"/>
    </row>
    <row r="20" spans="1:32" s="39" customFormat="1" ht="45.75" customHeight="1">
      <c r="A20" s="36">
        <v>1</v>
      </c>
      <c r="B20" s="38" t="s">
        <v>0</v>
      </c>
      <c r="C20" s="37" t="s">
        <v>457</v>
      </c>
      <c r="D20" s="38" t="s">
        <v>433</v>
      </c>
      <c r="E20" s="38" t="s">
        <v>24</v>
      </c>
      <c r="F20" s="38" t="s">
        <v>25</v>
      </c>
      <c r="G20" s="38" t="s">
        <v>236</v>
      </c>
      <c r="H20" s="38" t="s">
        <v>239</v>
      </c>
      <c r="I20" s="38" t="s">
        <v>240</v>
      </c>
      <c r="J20" s="38" t="s">
        <v>0</v>
      </c>
      <c r="K20" s="57" t="s">
        <v>147</v>
      </c>
      <c r="L20" s="38" t="s">
        <v>42</v>
      </c>
      <c r="M20" s="40">
        <v>263.5</v>
      </c>
      <c r="N20" s="40">
        <f>M20*R20</f>
        <v>2635</v>
      </c>
      <c r="O20" s="41">
        <v>103.3</v>
      </c>
      <c r="P20" s="41">
        <f>+O20*R20</f>
        <v>1033</v>
      </c>
      <c r="Q20" s="42">
        <f t="shared" si="0"/>
        <v>6</v>
      </c>
      <c r="R20" s="43">
        <f t="shared" si="1"/>
        <v>10</v>
      </c>
      <c r="S20" s="44"/>
      <c r="T20" s="44"/>
      <c r="U20" s="44"/>
      <c r="V20" s="44"/>
      <c r="W20" s="44"/>
      <c r="X20" s="45">
        <v>1</v>
      </c>
      <c r="Y20" s="45"/>
      <c r="Z20" s="45">
        <v>1</v>
      </c>
      <c r="AA20" s="45">
        <v>1</v>
      </c>
      <c r="AB20" s="45">
        <v>3</v>
      </c>
      <c r="AC20" s="45">
        <v>3</v>
      </c>
      <c r="AD20" s="45">
        <v>1</v>
      </c>
      <c r="AE20" s="44"/>
      <c r="AF20" s="45"/>
    </row>
    <row r="21" spans="1:32" s="39" customFormat="1" ht="45.75" customHeight="1">
      <c r="A21" s="36">
        <v>1</v>
      </c>
      <c r="B21" s="38" t="s">
        <v>0</v>
      </c>
      <c r="C21" s="37" t="s">
        <v>458</v>
      </c>
      <c r="D21" s="38" t="s">
        <v>433</v>
      </c>
      <c r="E21" s="38" t="s">
        <v>24</v>
      </c>
      <c r="F21" s="38" t="s">
        <v>25</v>
      </c>
      <c r="G21" s="38" t="s">
        <v>244</v>
      </c>
      <c r="H21" s="38" t="s">
        <v>246</v>
      </c>
      <c r="I21" s="38" t="s">
        <v>247</v>
      </c>
      <c r="J21" s="38" t="s">
        <v>0</v>
      </c>
      <c r="K21" s="57" t="s">
        <v>245</v>
      </c>
      <c r="L21" s="38" t="s">
        <v>56</v>
      </c>
      <c r="M21" s="40">
        <v>188</v>
      </c>
      <c r="N21" s="40">
        <f>M21*R21</f>
        <v>1880</v>
      </c>
      <c r="O21" s="41">
        <v>73.7</v>
      </c>
      <c r="P21" s="41">
        <f>+O21*R21</f>
        <v>737</v>
      </c>
      <c r="Q21" s="42">
        <f t="shared" si="0"/>
        <v>3</v>
      </c>
      <c r="R21" s="43">
        <f t="shared" si="1"/>
        <v>10</v>
      </c>
      <c r="S21" s="44"/>
      <c r="T21" s="44"/>
      <c r="U21" s="44"/>
      <c r="V21" s="44"/>
      <c r="W21" s="45">
        <v>5</v>
      </c>
      <c r="X21" s="45">
        <v>3</v>
      </c>
      <c r="Y21" s="45">
        <v>2</v>
      </c>
      <c r="Z21" s="44"/>
      <c r="AA21" s="44"/>
      <c r="AB21" s="44"/>
      <c r="AC21" s="44"/>
      <c r="AD21" s="44"/>
      <c r="AE21" s="44"/>
      <c r="AF21" s="44"/>
    </row>
    <row r="22" spans="1:32" s="39" customFormat="1" ht="45.75" customHeight="1">
      <c r="A22" s="36">
        <v>1</v>
      </c>
      <c r="B22" s="38" t="s">
        <v>0</v>
      </c>
      <c r="C22" s="37" t="s">
        <v>459</v>
      </c>
      <c r="D22" s="38" t="s">
        <v>433</v>
      </c>
      <c r="E22" s="38" t="s">
        <v>24</v>
      </c>
      <c r="F22" s="38" t="s">
        <v>25</v>
      </c>
      <c r="G22" s="38" t="s">
        <v>244</v>
      </c>
      <c r="H22" s="38" t="s">
        <v>248</v>
      </c>
      <c r="I22" s="38" t="s">
        <v>249</v>
      </c>
      <c r="J22" s="38" t="s">
        <v>0</v>
      </c>
      <c r="K22" s="57" t="s">
        <v>245</v>
      </c>
      <c r="L22" s="38" t="s">
        <v>94</v>
      </c>
      <c r="M22" s="40">
        <v>188</v>
      </c>
      <c r="N22" s="40">
        <f>M22*R22</f>
        <v>4324</v>
      </c>
      <c r="O22" s="41">
        <v>73.7</v>
      </c>
      <c r="P22" s="41">
        <f>+O22*R22</f>
        <v>1695.1000000000001</v>
      </c>
      <c r="Q22" s="42">
        <f t="shared" si="0"/>
        <v>7</v>
      </c>
      <c r="R22" s="43">
        <f t="shared" si="1"/>
        <v>23</v>
      </c>
      <c r="S22" s="44"/>
      <c r="T22" s="44"/>
      <c r="U22" s="44"/>
      <c r="V22" s="44"/>
      <c r="W22" s="45">
        <v>1</v>
      </c>
      <c r="X22" s="45">
        <v>8</v>
      </c>
      <c r="Y22" s="45">
        <v>3</v>
      </c>
      <c r="Z22" s="45">
        <v>3</v>
      </c>
      <c r="AA22" s="45">
        <v>4</v>
      </c>
      <c r="AB22" s="45">
        <v>2</v>
      </c>
      <c r="AC22" s="45">
        <v>2</v>
      </c>
      <c r="AD22" s="44"/>
      <c r="AE22" s="44"/>
      <c r="AF22" s="45"/>
    </row>
    <row r="23" spans="1:32" s="39" customFormat="1" ht="45.75" customHeight="1">
      <c r="A23" s="36">
        <v>1</v>
      </c>
      <c r="B23" s="38" t="s">
        <v>0</v>
      </c>
      <c r="C23" s="37" t="s">
        <v>460</v>
      </c>
      <c r="D23" s="38" t="s">
        <v>433</v>
      </c>
      <c r="E23" s="38" t="s">
        <v>24</v>
      </c>
      <c r="F23" s="38" t="s">
        <v>27</v>
      </c>
      <c r="G23" s="38" t="s">
        <v>227</v>
      </c>
      <c r="H23" s="38" t="s">
        <v>231</v>
      </c>
      <c r="I23" s="38" t="s">
        <v>232</v>
      </c>
      <c r="J23" s="38" t="s">
        <v>0</v>
      </c>
      <c r="K23" s="57" t="s">
        <v>158</v>
      </c>
      <c r="L23" s="38" t="s">
        <v>94</v>
      </c>
      <c r="M23" s="40">
        <v>169.5</v>
      </c>
      <c r="N23" s="40">
        <f>M23*R23</f>
        <v>1864.5</v>
      </c>
      <c r="O23" s="41">
        <v>66.3</v>
      </c>
      <c r="P23" s="41">
        <f>+O23*R23</f>
        <v>729.3</v>
      </c>
      <c r="Q23" s="42">
        <f t="shared" si="0"/>
        <v>3</v>
      </c>
      <c r="R23" s="43">
        <f t="shared" si="1"/>
        <v>11</v>
      </c>
      <c r="S23" s="44"/>
      <c r="T23" s="44"/>
      <c r="U23" s="44"/>
      <c r="V23" s="44"/>
      <c r="W23" s="45">
        <v>4</v>
      </c>
      <c r="X23" s="45">
        <v>5</v>
      </c>
      <c r="Y23" s="45">
        <v>2</v>
      </c>
      <c r="Z23" s="44"/>
      <c r="AA23" s="44"/>
      <c r="AB23" s="44"/>
      <c r="AC23" s="44"/>
      <c r="AD23" s="44"/>
      <c r="AE23" s="44"/>
      <c r="AF23" s="44"/>
    </row>
    <row r="24" spans="1:32" s="39" customFormat="1" ht="45.75" customHeight="1">
      <c r="A24" s="36">
        <v>1</v>
      </c>
      <c r="B24" s="38" t="s">
        <v>0</v>
      </c>
      <c r="C24" s="37" t="s">
        <v>461</v>
      </c>
      <c r="D24" s="38" t="s">
        <v>433</v>
      </c>
      <c r="E24" s="38" t="s">
        <v>24</v>
      </c>
      <c r="F24" s="38" t="s">
        <v>25</v>
      </c>
      <c r="G24" s="38" t="s">
        <v>241</v>
      </c>
      <c r="H24" s="38" t="s">
        <v>242</v>
      </c>
      <c r="I24" s="38" t="s">
        <v>243</v>
      </c>
      <c r="J24" s="38" t="s">
        <v>0</v>
      </c>
      <c r="K24" s="57" t="s">
        <v>70</v>
      </c>
      <c r="L24" s="38" t="s">
        <v>94</v>
      </c>
      <c r="M24" s="40">
        <v>188</v>
      </c>
      <c r="N24" s="40">
        <f>M24*R24</f>
        <v>4512</v>
      </c>
      <c r="O24" s="41">
        <v>73.7</v>
      </c>
      <c r="P24" s="41">
        <f>+O24*R24</f>
        <v>1768.8000000000002</v>
      </c>
      <c r="Q24" s="42">
        <f t="shared" si="0"/>
        <v>6</v>
      </c>
      <c r="R24" s="43">
        <f t="shared" si="1"/>
        <v>24</v>
      </c>
      <c r="S24" s="44"/>
      <c r="T24" s="44"/>
      <c r="U24" s="44"/>
      <c r="V24" s="44"/>
      <c r="W24" s="45">
        <v>4</v>
      </c>
      <c r="X24" s="45">
        <v>11</v>
      </c>
      <c r="Y24" s="44"/>
      <c r="Z24" s="45">
        <v>2</v>
      </c>
      <c r="AA24" s="44"/>
      <c r="AB24" s="45">
        <v>1</v>
      </c>
      <c r="AC24" s="45">
        <v>4</v>
      </c>
      <c r="AD24" s="45">
        <v>2</v>
      </c>
      <c r="AE24" s="44"/>
      <c r="AF24" s="45"/>
    </row>
    <row r="25" spans="1:32" s="39" customFormat="1" ht="45.75" customHeight="1">
      <c r="A25" s="36">
        <v>1</v>
      </c>
      <c r="B25" s="38" t="s">
        <v>0</v>
      </c>
      <c r="C25" s="37" t="s">
        <v>462</v>
      </c>
      <c r="D25" s="38" t="s">
        <v>433</v>
      </c>
      <c r="E25" s="38" t="s">
        <v>24</v>
      </c>
      <c r="F25" s="38" t="s">
        <v>25</v>
      </c>
      <c r="G25" s="38" t="s">
        <v>233</v>
      </c>
      <c r="H25" s="38" t="s">
        <v>234</v>
      </c>
      <c r="I25" s="38" t="s">
        <v>235</v>
      </c>
      <c r="J25" s="38" t="s">
        <v>0</v>
      </c>
      <c r="K25" s="57" t="s">
        <v>96</v>
      </c>
      <c r="L25" s="38" t="s">
        <v>42</v>
      </c>
      <c r="M25" s="40">
        <v>311</v>
      </c>
      <c r="N25" s="40">
        <f>M25*R25</f>
        <v>4354</v>
      </c>
      <c r="O25" s="41">
        <v>121.9</v>
      </c>
      <c r="P25" s="41">
        <f>+O25*R25</f>
        <v>1706.6000000000001</v>
      </c>
      <c r="Q25" s="42">
        <f t="shared" si="0"/>
        <v>7</v>
      </c>
      <c r="R25" s="43">
        <f t="shared" si="1"/>
        <v>14</v>
      </c>
      <c r="S25" s="44"/>
      <c r="T25" s="44"/>
      <c r="U25" s="44"/>
      <c r="V25" s="44"/>
      <c r="W25" s="45">
        <v>1</v>
      </c>
      <c r="X25" s="45">
        <v>1</v>
      </c>
      <c r="Y25" s="45"/>
      <c r="Z25" s="45">
        <v>1</v>
      </c>
      <c r="AA25" s="45">
        <v>2</v>
      </c>
      <c r="AB25" s="45">
        <v>5</v>
      </c>
      <c r="AC25" s="45">
        <v>3</v>
      </c>
      <c r="AD25" s="45">
        <v>1</v>
      </c>
      <c r="AE25" s="44"/>
      <c r="AF25" s="45"/>
    </row>
    <row r="26" spans="1:32" s="39" customFormat="1" ht="45.75" customHeight="1">
      <c r="A26" s="36">
        <v>1</v>
      </c>
      <c r="B26" s="38" t="s">
        <v>0</v>
      </c>
      <c r="C26" s="37" t="s">
        <v>463</v>
      </c>
      <c r="D26" s="38" t="s">
        <v>433</v>
      </c>
      <c r="E26" s="38" t="s">
        <v>22</v>
      </c>
      <c r="F26" s="38" t="s">
        <v>25</v>
      </c>
      <c r="G26" s="38" t="s">
        <v>331</v>
      </c>
      <c r="H26" s="38" t="s">
        <v>332</v>
      </c>
      <c r="I26" s="38" t="s">
        <v>333</v>
      </c>
      <c r="J26" s="38" t="s">
        <v>0</v>
      </c>
      <c r="K26" s="57" t="s">
        <v>334</v>
      </c>
      <c r="L26" s="38" t="s">
        <v>335</v>
      </c>
      <c r="M26" s="40">
        <v>219.5</v>
      </c>
      <c r="N26" s="40">
        <f>M26*R26</f>
        <v>8121.5</v>
      </c>
      <c r="O26" s="41">
        <v>85.9</v>
      </c>
      <c r="P26" s="41">
        <f>+O26*R26</f>
        <v>3178.3</v>
      </c>
      <c r="Q26" s="42">
        <f t="shared" si="0"/>
        <v>9</v>
      </c>
      <c r="R26" s="43">
        <f t="shared" si="1"/>
        <v>37</v>
      </c>
      <c r="S26" s="45">
        <v>2</v>
      </c>
      <c r="T26" s="45">
        <v>2</v>
      </c>
      <c r="U26" s="45">
        <v>5</v>
      </c>
      <c r="V26" s="45">
        <v>7</v>
      </c>
      <c r="W26" s="45">
        <v>6</v>
      </c>
      <c r="X26" s="45">
        <v>6</v>
      </c>
      <c r="Y26" s="45">
        <v>4</v>
      </c>
      <c r="Z26" s="45">
        <v>4</v>
      </c>
      <c r="AA26" s="45">
        <v>1</v>
      </c>
      <c r="AB26" s="44"/>
      <c r="AC26" s="44"/>
      <c r="AD26" s="44"/>
      <c r="AE26" s="44"/>
      <c r="AF26" s="44"/>
    </row>
    <row r="27" spans="1:32" s="39" customFormat="1" ht="45.75" customHeight="1">
      <c r="A27" s="36">
        <v>1</v>
      </c>
      <c r="B27" s="38" t="s">
        <v>0</v>
      </c>
      <c r="C27" s="37" t="s">
        <v>464</v>
      </c>
      <c r="D27" s="38" t="s">
        <v>433</v>
      </c>
      <c r="E27" s="38" t="s">
        <v>22</v>
      </c>
      <c r="F27" s="38" t="s">
        <v>152</v>
      </c>
      <c r="G27" s="38" t="s">
        <v>292</v>
      </c>
      <c r="H27" s="38" t="s">
        <v>293</v>
      </c>
      <c r="I27" s="38" t="s">
        <v>294</v>
      </c>
      <c r="J27" s="38" t="s">
        <v>0</v>
      </c>
      <c r="K27" s="57" t="s">
        <v>295</v>
      </c>
      <c r="L27" s="38" t="s">
        <v>296</v>
      </c>
      <c r="M27" s="40">
        <v>282.5</v>
      </c>
      <c r="N27" s="40">
        <f>M27*R27</f>
        <v>2542.5</v>
      </c>
      <c r="O27" s="41">
        <v>110.7</v>
      </c>
      <c r="P27" s="41">
        <f>+O27*R27</f>
        <v>996.30000000000007</v>
      </c>
      <c r="Q27" s="42">
        <f t="shared" si="0"/>
        <v>6</v>
      </c>
      <c r="R27" s="43">
        <f t="shared" si="1"/>
        <v>9</v>
      </c>
      <c r="S27" s="44"/>
      <c r="T27" s="45">
        <v>2</v>
      </c>
      <c r="U27" s="44"/>
      <c r="V27" s="45">
        <v>1</v>
      </c>
      <c r="W27" s="45">
        <v>1</v>
      </c>
      <c r="X27" s="45">
        <v>2</v>
      </c>
      <c r="Y27" s="45">
        <v>2</v>
      </c>
      <c r="Z27" s="45">
        <v>1</v>
      </c>
      <c r="AA27" s="44"/>
      <c r="AB27" s="44"/>
      <c r="AC27" s="44"/>
      <c r="AD27" s="44"/>
      <c r="AE27" s="44"/>
      <c r="AF27" s="44"/>
    </row>
    <row r="28" spans="1:32" s="39" customFormat="1" ht="45.75" customHeight="1">
      <c r="A28" s="36">
        <v>1</v>
      </c>
      <c r="B28" s="38" t="s">
        <v>0</v>
      </c>
      <c r="C28" s="37" t="s">
        <v>465</v>
      </c>
      <c r="D28" s="38" t="s">
        <v>433</v>
      </c>
      <c r="E28" s="38" t="s">
        <v>22</v>
      </c>
      <c r="F28" s="38" t="s">
        <v>152</v>
      </c>
      <c r="G28" s="38" t="s">
        <v>297</v>
      </c>
      <c r="H28" s="38" t="s">
        <v>304</v>
      </c>
      <c r="I28" s="38" t="s">
        <v>305</v>
      </c>
      <c r="J28" s="38" t="s">
        <v>0</v>
      </c>
      <c r="K28" s="57" t="s">
        <v>298</v>
      </c>
      <c r="L28" s="38" t="s">
        <v>299</v>
      </c>
      <c r="M28" s="40">
        <v>235.5</v>
      </c>
      <c r="N28" s="40">
        <f>M28*R28</f>
        <v>4474.5</v>
      </c>
      <c r="O28" s="41">
        <v>92.2</v>
      </c>
      <c r="P28" s="41">
        <f>+O28*R28</f>
        <v>1751.8</v>
      </c>
      <c r="Q28" s="42">
        <f t="shared" si="0"/>
        <v>7</v>
      </c>
      <c r="R28" s="43">
        <f t="shared" si="1"/>
        <v>19</v>
      </c>
      <c r="S28" s="44"/>
      <c r="T28" s="45">
        <v>1</v>
      </c>
      <c r="U28" s="45"/>
      <c r="V28" s="45">
        <v>2</v>
      </c>
      <c r="W28" s="45">
        <v>4</v>
      </c>
      <c r="X28" s="45">
        <v>4</v>
      </c>
      <c r="Y28" s="45">
        <v>3</v>
      </c>
      <c r="Z28" s="45">
        <v>3</v>
      </c>
      <c r="AA28" s="45">
        <v>2</v>
      </c>
      <c r="AB28" s="44"/>
      <c r="AC28" s="44"/>
      <c r="AD28" s="44"/>
      <c r="AE28" s="44"/>
      <c r="AF28" s="44"/>
    </row>
    <row r="29" spans="1:32" s="39" customFormat="1" ht="45.75" customHeight="1">
      <c r="A29" s="36">
        <v>1</v>
      </c>
      <c r="B29" s="38" t="s">
        <v>0</v>
      </c>
      <c r="C29" s="37" t="s">
        <v>466</v>
      </c>
      <c r="D29" s="38" t="s">
        <v>433</v>
      </c>
      <c r="E29" s="38" t="s">
        <v>22</v>
      </c>
      <c r="F29" s="38" t="s">
        <v>25</v>
      </c>
      <c r="G29" s="38" t="s">
        <v>188</v>
      </c>
      <c r="H29" s="38" t="s">
        <v>324</v>
      </c>
      <c r="I29" s="38" t="s">
        <v>325</v>
      </c>
      <c r="J29" s="38" t="s">
        <v>0</v>
      </c>
      <c r="K29" s="57" t="s">
        <v>323</v>
      </c>
      <c r="L29" s="38" t="s">
        <v>296</v>
      </c>
      <c r="M29" s="40">
        <v>282.5</v>
      </c>
      <c r="N29" s="40">
        <f>M29*R29</f>
        <v>1695</v>
      </c>
      <c r="O29" s="41">
        <v>110.7</v>
      </c>
      <c r="P29" s="41">
        <f>+O29*R29</f>
        <v>664.2</v>
      </c>
      <c r="Q29" s="42">
        <f t="shared" si="0"/>
        <v>4</v>
      </c>
      <c r="R29" s="43">
        <f t="shared" si="1"/>
        <v>6</v>
      </c>
      <c r="S29" s="44"/>
      <c r="T29" s="44"/>
      <c r="U29" s="45">
        <v>1</v>
      </c>
      <c r="V29" s="45">
        <v>2</v>
      </c>
      <c r="W29" s="44"/>
      <c r="X29" s="45">
        <v>2</v>
      </c>
      <c r="Y29" s="45">
        <v>1</v>
      </c>
      <c r="Z29" s="44"/>
      <c r="AA29" s="44"/>
      <c r="AB29" s="44"/>
      <c r="AC29" s="44"/>
      <c r="AD29" s="44"/>
      <c r="AE29" s="44"/>
      <c r="AF29" s="44"/>
    </row>
    <row r="30" spans="1:32" s="39" customFormat="1" ht="45.75" customHeight="1">
      <c r="A30" s="36">
        <v>1</v>
      </c>
      <c r="B30" s="38" t="s">
        <v>0</v>
      </c>
      <c r="C30" s="37" t="s">
        <v>467</v>
      </c>
      <c r="D30" s="38" t="s">
        <v>433</v>
      </c>
      <c r="E30" s="38" t="s">
        <v>22</v>
      </c>
      <c r="F30" s="38" t="s">
        <v>27</v>
      </c>
      <c r="G30" s="38" t="s">
        <v>125</v>
      </c>
      <c r="H30" s="38" t="s">
        <v>309</v>
      </c>
      <c r="I30" s="38" t="s">
        <v>310</v>
      </c>
      <c r="J30" s="38" t="s">
        <v>0</v>
      </c>
      <c r="K30" s="57" t="s">
        <v>311</v>
      </c>
      <c r="L30" s="38" t="s">
        <v>312</v>
      </c>
      <c r="M30" s="40">
        <v>239</v>
      </c>
      <c r="N30" s="40">
        <f>M30*R30</f>
        <v>3107</v>
      </c>
      <c r="O30" s="41">
        <v>93.7</v>
      </c>
      <c r="P30" s="41">
        <f>+O30*R30</f>
        <v>1218.1000000000001</v>
      </c>
      <c r="Q30" s="42">
        <f t="shared" si="0"/>
        <v>3</v>
      </c>
      <c r="R30" s="43">
        <f t="shared" si="1"/>
        <v>13</v>
      </c>
      <c r="S30" s="45">
        <v>5</v>
      </c>
      <c r="T30" s="45">
        <v>3</v>
      </c>
      <c r="U30" s="45">
        <v>5</v>
      </c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  <row r="31" spans="1:32" s="39" customFormat="1" ht="45.75" customHeight="1">
      <c r="A31" s="36">
        <v>1</v>
      </c>
      <c r="B31" s="38" t="s">
        <v>0</v>
      </c>
      <c r="C31" s="37" t="s">
        <v>468</v>
      </c>
      <c r="D31" s="38" t="s">
        <v>433</v>
      </c>
      <c r="E31" s="38" t="s">
        <v>22</v>
      </c>
      <c r="F31" s="38" t="s">
        <v>25</v>
      </c>
      <c r="G31" s="38" t="s">
        <v>314</v>
      </c>
      <c r="H31" s="38" t="s">
        <v>315</v>
      </c>
      <c r="I31" s="38" t="s">
        <v>316</v>
      </c>
      <c r="J31" s="38" t="s">
        <v>0</v>
      </c>
      <c r="K31" s="57" t="s">
        <v>317</v>
      </c>
      <c r="L31" s="38" t="s">
        <v>318</v>
      </c>
      <c r="M31" s="40">
        <v>245</v>
      </c>
      <c r="N31" s="40">
        <f>M31*R31</f>
        <v>8085</v>
      </c>
      <c r="O31" s="41">
        <v>95.9</v>
      </c>
      <c r="P31" s="41">
        <f>+O31*R31</f>
        <v>3164.7000000000003</v>
      </c>
      <c r="Q31" s="42">
        <f t="shared" si="0"/>
        <v>9</v>
      </c>
      <c r="R31" s="43">
        <f t="shared" si="1"/>
        <v>33</v>
      </c>
      <c r="S31" s="45">
        <v>1</v>
      </c>
      <c r="T31" s="45">
        <v>6</v>
      </c>
      <c r="U31" s="45">
        <v>6</v>
      </c>
      <c r="V31" s="45">
        <v>6</v>
      </c>
      <c r="W31" s="45">
        <v>3</v>
      </c>
      <c r="X31" s="45">
        <v>3</v>
      </c>
      <c r="Y31" s="45">
        <v>3</v>
      </c>
      <c r="Z31" s="45">
        <v>3</v>
      </c>
      <c r="AA31" s="45">
        <v>2</v>
      </c>
      <c r="AB31" s="44"/>
      <c r="AC31" s="44"/>
      <c r="AD31" s="44"/>
      <c r="AE31" s="44"/>
      <c r="AF31" s="44"/>
    </row>
    <row r="32" spans="1:32" s="39" customFormat="1" ht="45.75" customHeight="1">
      <c r="A32" s="36">
        <v>1</v>
      </c>
      <c r="B32" s="38" t="s">
        <v>0</v>
      </c>
      <c r="C32" s="37" t="s">
        <v>469</v>
      </c>
      <c r="D32" s="38" t="s">
        <v>433</v>
      </c>
      <c r="E32" s="38" t="s">
        <v>22</v>
      </c>
      <c r="F32" s="38" t="s">
        <v>25</v>
      </c>
      <c r="G32" s="38" t="s">
        <v>326</v>
      </c>
      <c r="H32" s="38" t="s">
        <v>327</v>
      </c>
      <c r="I32" s="38" t="s">
        <v>328</v>
      </c>
      <c r="J32" s="38" t="s">
        <v>0</v>
      </c>
      <c r="K32" s="57" t="s">
        <v>329</v>
      </c>
      <c r="L32" s="38" t="s">
        <v>330</v>
      </c>
      <c r="M32" s="40">
        <v>289</v>
      </c>
      <c r="N32" s="40">
        <f>M32*R32</f>
        <v>5780</v>
      </c>
      <c r="O32" s="41">
        <v>107</v>
      </c>
      <c r="P32" s="41">
        <f>+O32*R32</f>
        <v>2140</v>
      </c>
      <c r="Q32" s="42">
        <f t="shared" si="0"/>
        <v>8</v>
      </c>
      <c r="R32" s="43">
        <f t="shared" si="1"/>
        <v>20</v>
      </c>
      <c r="S32" s="45">
        <v>1</v>
      </c>
      <c r="T32" s="44"/>
      <c r="U32" s="45">
        <v>1</v>
      </c>
      <c r="V32" s="45">
        <v>1</v>
      </c>
      <c r="W32" s="45">
        <v>3</v>
      </c>
      <c r="X32" s="45">
        <v>3</v>
      </c>
      <c r="Y32" s="45">
        <v>4</v>
      </c>
      <c r="Z32" s="45">
        <v>5</v>
      </c>
      <c r="AA32" s="45">
        <v>2</v>
      </c>
      <c r="AB32" s="44"/>
      <c r="AC32" s="44"/>
      <c r="AD32" s="44"/>
      <c r="AE32" s="44"/>
      <c r="AF32" s="44"/>
    </row>
    <row r="33" spans="1:32" s="39" customFormat="1" ht="45.75" customHeight="1">
      <c r="A33" s="36">
        <v>1</v>
      </c>
      <c r="B33" s="38" t="s">
        <v>0</v>
      </c>
      <c r="C33" s="37" t="s">
        <v>470</v>
      </c>
      <c r="D33" s="38" t="s">
        <v>433</v>
      </c>
      <c r="E33" s="38" t="s">
        <v>22</v>
      </c>
      <c r="F33" s="38" t="s">
        <v>25</v>
      </c>
      <c r="G33" s="38" t="s">
        <v>28</v>
      </c>
      <c r="H33" s="38" t="s">
        <v>34</v>
      </c>
      <c r="I33" s="38" t="s">
        <v>35</v>
      </c>
      <c r="J33" s="38" t="s">
        <v>0</v>
      </c>
      <c r="K33" s="57" t="s">
        <v>36</v>
      </c>
      <c r="L33" s="38" t="s">
        <v>37</v>
      </c>
      <c r="M33" s="40">
        <v>219.5</v>
      </c>
      <c r="N33" s="40">
        <f>M33*R33</f>
        <v>3512</v>
      </c>
      <c r="O33" s="41">
        <v>85.9</v>
      </c>
      <c r="P33" s="41">
        <f>+O33*R33</f>
        <v>1374.4</v>
      </c>
      <c r="Q33" s="42">
        <f t="shared" si="0"/>
        <v>8</v>
      </c>
      <c r="R33" s="43">
        <f t="shared" si="1"/>
        <v>16</v>
      </c>
      <c r="S33" s="44"/>
      <c r="T33" s="45">
        <v>2</v>
      </c>
      <c r="U33" s="45">
        <v>1</v>
      </c>
      <c r="V33" s="45">
        <v>3</v>
      </c>
      <c r="W33" s="45">
        <v>4</v>
      </c>
      <c r="X33" s="45">
        <v>2</v>
      </c>
      <c r="Y33" s="45">
        <v>2</v>
      </c>
      <c r="Z33" s="45">
        <v>1</v>
      </c>
      <c r="AA33" s="45">
        <v>1</v>
      </c>
      <c r="AB33" s="44"/>
      <c r="AC33" s="44"/>
      <c r="AD33" s="44"/>
      <c r="AE33" s="44"/>
      <c r="AF33" s="44"/>
    </row>
    <row r="34" spans="1:32" s="39" customFormat="1" ht="45.75" customHeight="1">
      <c r="A34" s="36">
        <v>1</v>
      </c>
      <c r="B34" s="38" t="s">
        <v>0</v>
      </c>
      <c r="C34" s="37" t="s">
        <v>471</v>
      </c>
      <c r="D34" s="38" t="s">
        <v>433</v>
      </c>
      <c r="E34" s="38" t="s">
        <v>22</v>
      </c>
      <c r="F34" s="38" t="s">
        <v>25</v>
      </c>
      <c r="G34" s="38" t="s">
        <v>72</v>
      </c>
      <c r="H34" s="38" t="s">
        <v>73</v>
      </c>
      <c r="I34" s="38" t="s">
        <v>74</v>
      </c>
      <c r="J34" s="38" t="s">
        <v>0</v>
      </c>
      <c r="K34" s="57" t="s">
        <v>75</v>
      </c>
      <c r="L34" s="38" t="s">
        <v>76</v>
      </c>
      <c r="M34" s="40">
        <v>282.5</v>
      </c>
      <c r="N34" s="40">
        <f>M34*R34</f>
        <v>3390</v>
      </c>
      <c r="O34" s="41">
        <v>110.7</v>
      </c>
      <c r="P34" s="41">
        <f>+O34*R34</f>
        <v>1328.4</v>
      </c>
      <c r="Q34" s="42">
        <f t="shared" si="0"/>
        <v>8</v>
      </c>
      <c r="R34" s="43">
        <f t="shared" si="1"/>
        <v>12</v>
      </c>
      <c r="S34" s="45">
        <v>1</v>
      </c>
      <c r="T34" s="45">
        <v>1</v>
      </c>
      <c r="U34" s="45">
        <v>1</v>
      </c>
      <c r="V34" s="45">
        <v>2</v>
      </c>
      <c r="W34" s="45">
        <v>2</v>
      </c>
      <c r="X34" s="45">
        <v>2</v>
      </c>
      <c r="Y34" s="45">
        <v>2</v>
      </c>
      <c r="Z34" s="45">
        <v>1</v>
      </c>
      <c r="AA34" s="44"/>
      <c r="AB34" s="44"/>
      <c r="AC34" s="44"/>
      <c r="AD34" s="44"/>
      <c r="AE34" s="44"/>
      <c r="AF34" s="44"/>
    </row>
    <row r="35" spans="1:32" s="39" customFormat="1" ht="45.75" customHeight="1">
      <c r="A35" s="36">
        <v>1</v>
      </c>
      <c r="B35" s="38" t="s">
        <v>0</v>
      </c>
      <c r="C35" s="37" t="s">
        <v>472</v>
      </c>
      <c r="D35" s="38" t="s">
        <v>433</v>
      </c>
      <c r="E35" s="38" t="s">
        <v>22</v>
      </c>
      <c r="F35" s="38" t="s">
        <v>25</v>
      </c>
      <c r="G35" s="38" t="s">
        <v>161</v>
      </c>
      <c r="H35" s="38" t="s">
        <v>162</v>
      </c>
      <c r="I35" s="38" t="s">
        <v>163</v>
      </c>
      <c r="J35" s="38" t="s">
        <v>0</v>
      </c>
      <c r="K35" s="57" t="s">
        <v>164</v>
      </c>
      <c r="L35" s="38" t="s">
        <v>165</v>
      </c>
      <c r="M35" s="40">
        <v>199</v>
      </c>
      <c r="N35" s="40">
        <f>M35*R35</f>
        <v>2388</v>
      </c>
      <c r="O35" s="41">
        <v>78</v>
      </c>
      <c r="P35" s="41">
        <f>+O35*R35</f>
        <v>936</v>
      </c>
      <c r="Q35" s="42">
        <f t="shared" si="0"/>
        <v>6</v>
      </c>
      <c r="R35" s="43">
        <f t="shared" si="1"/>
        <v>12</v>
      </c>
      <c r="S35" s="44"/>
      <c r="T35" s="45">
        <v>1</v>
      </c>
      <c r="U35" s="45">
        <v>3</v>
      </c>
      <c r="V35" s="45">
        <v>2</v>
      </c>
      <c r="W35" s="45">
        <v>2</v>
      </c>
      <c r="X35" s="45">
        <v>3</v>
      </c>
      <c r="Y35" s="45">
        <v>1</v>
      </c>
      <c r="Z35" s="44"/>
      <c r="AA35" s="44"/>
      <c r="AB35" s="44"/>
      <c r="AC35" s="44"/>
      <c r="AD35" s="44"/>
      <c r="AE35" s="44"/>
      <c r="AF35" s="44"/>
    </row>
    <row r="36" spans="1:32" s="39" customFormat="1" ht="45.75" customHeight="1">
      <c r="A36" s="36">
        <v>1</v>
      </c>
      <c r="B36" s="38" t="s">
        <v>0</v>
      </c>
      <c r="C36" s="37" t="s">
        <v>473</v>
      </c>
      <c r="D36" s="38" t="s">
        <v>433</v>
      </c>
      <c r="E36" s="38" t="s">
        <v>22</v>
      </c>
      <c r="F36" s="38" t="s">
        <v>25</v>
      </c>
      <c r="G36" s="38" t="s">
        <v>205</v>
      </c>
      <c r="H36" s="38" t="s">
        <v>206</v>
      </c>
      <c r="I36" s="38" t="s">
        <v>207</v>
      </c>
      <c r="J36" s="38" t="s">
        <v>0</v>
      </c>
      <c r="K36" s="57" t="s">
        <v>208</v>
      </c>
      <c r="L36" s="38" t="s">
        <v>159</v>
      </c>
      <c r="M36" s="40">
        <v>199</v>
      </c>
      <c r="N36" s="40">
        <f>M36*R36</f>
        <v>2985</v>
      </c>
      <c r="O36" s="41">
        <v>78</v>
      </c>
      <c r="P36" s="41">
        <f>+O36*R36</f>
        <v>1170</v>
      </c>
      <c r="Q36" s="42">
        <f t="shared" si="0"/>
        <v>7</v>
      </c>
      <c r="R36" s="43">
        <f t="shared" si="1"/>
        <v>15</v>
      </c>
      <c r="S36" s="44"/>
      <c r="T36" s="45">
        <v>1</v>
      </c>
      <c r="U36" s="45">
        <v>2</v>
      </c>
      <c r="V36" s="45">
        <v>1</v>
      </c>
      <c r="W36" s="45">
        <v>2</v>
      </c>
      <c r="X36" s="45">
        <v>3</v>
      </c>
      <c r="Y36" s="45">
        <v>4</v>
      </c>
      <c r="Z36" s="45">
        <v>2</v>
      </c>
      <c r="AA36" s="45"/>
      <c r="AB36" s="44"/>
      <c r="AC36" s="44"/>
      <c r="AD36" s="44"/>
      <c r="AE36" s="44"/>
      <c r="AF36" s="44"/>
    </row>
    <row r="37" spans="1:32" s="39" customFormat="1" ht="45.75" customHeight="1">
      <c r="A37" s="36">
        <v>1</v>
      </c>
      <c r="B37" s="38" t="s">
        <v>0</v>
      </c>
      <c r="C37" s="37" t="s">
        <v>474</v>
      </c>
      <c r="D37" s="38" t="s">
        <v>433</v>
      </c>
      <c r="E37" s="38" t="s">
        <v>22</v>
      </c>
      <c r="F37" s="38" t="s">
        <v>25</v>
      </c>
      <c r="G37" s="38" t="s">
        <v>205</v>
      </c>
      <c r="H37" s="38" t="s">
        <v>209</v>
      </c>
      <c r="I37" s="38" t="s">
        <v>210</v>
      </c>
      <c r="J37" s="38" t="s">
        <v>0</v>
      </c>
      <c r="K37" s="57" t="s">
        <v>208</v>
      </c>
      <c r="L37" s="38" t="s">
        <v>211</v>
      </c>
      <c r="M37" s="40">
        <v>199</v>
      </c>
      <c r="N37" s="40">
        <f>M37*R37</f>
        <v>4577</v>
      </c>
      <c r="O37" s="41">
        <v>78</v>
      </c>
      <c r="P37" s="41">
        <f>+O37*R37</f>
        <v>1794</v>
      </c>
      <c r="Q37" s="42">
        <f t="shared" si="0"/>
        <v>8</v>
      </c>
      <c r="R37" s="43">
        <f t="shared" si="1"/>
        <v>23</v>
      </c>
      <c r="S37" s="45">
        <v>1</v>
      </c>
      <c r="T37" s="45">
        <v>3</v>
      </c>
      <c r="U37" s="45">
        <v>6</v>
      </c>
      <c r="V37" s="45">
        <v>5</v>
      </c>
      <c r="W37" s="45">
        <v>3</v>
      </c>
      <c r="X37" s="45">
        <v>2</v>
      </c>
      <c r="Y37" s="45">
        <v>2</v>
      </c>
      <c r="Z37" s="45">
        <v>1</v>
      </c>
      <c r="AA37" s="44"/>
      <c r="AB37" s="44"/>
      <c r="AC37" s="44"/>
      <c r="AD37" s="44"/>
      <c r="AE37" s="44"/>
      <c r="AF37" s="44"/>
    </row>
    <row r="38" spans="1:32" s="39" customFormat="1" ht="45.75" customHeight="1">
      <c r="A38" s="36">
        <v>1</v>
      </c>
      <c r="B38" s="38" t="s">
        <v>0</v>
      </c>
      <c r="C38" s="37" t="s">
        <v>475</v>
      </c>
      <c r="D38" s="38" t="s">
        <v>433</v>
      </c>
      <c r="E38" s="38" t="s">
        <v>22</v>
      </c>
      <c r="F38" s="38" t="s">
        <v>25</v>
      </c>
      <c r="G38" s="38" t="s">
        <v>212</v>
      </c>
      <c r="H38" s="38" t="s">
        <v>213</v>
      </c>
      <c r="I38" s="38" t="s">
        <v>214</v>
      </c>
      <c r="J38" s="38" t="s">
        <v>0</v>
      </c>
      <c r="K38" s="57" t="s">
        <v>215</v>
      </c>
      <c r="L38" s="38" t="s">
        <v>216</v>
      </c>
      <c r="M38" s="40">
        <v>199</v>
      </c>
      <c r="N38" s="40">
        <f>M38*R38</f>
        <v>4179</v>
      </c>
      <c r="O38" s="41">
        <v>78</v>
      </c>
      <c r="P38" s="41">
        <f>+O38*R38</f>
        <v>1638</v>
      </c>
      <c r="Q38" s="42">
        <f t="shared" si="0"/>
        <v>8</v>
      </c>
      <c r="R38" s="43">
        <f t="shared" si="1"/>
        <v>21</v>
      </c>
      <c r="S38" s="45"/>
      <c r="T38" s="45">
        <v>1</v>
      </c>
      <c r="U38" s="45">
        <v>2</v>
      </c>
      <c r="V38" s="45">
        <v>5</v>
      </c>
      <c r="W38" s="45">
        <v>4</v>
      </c>
      <c r="X38" s="45">
        <v>5</v>
      </c>
      <c r="Y38" s="45">
        <v>2</v>
      </c>
      <c r="Z38" s="45">
        <v>1</v>
      </c>
      <c r="AA38" s="45">
        <v>1</v>
      </c>
      <c r="AB38" s="44"/>
      <c r="AC38" s="44"/>
      <c r="AD38" s="44"/>
      <c r="AE38" s="44"/>
      <c r="AF38" s="44"/>
    </row>
    <row r="39" spans="1:32" s="39" customFormat="1" ht="45.75" customHeight="1">
      <c r="A39" s="36">
        <v>1</v>
      </c>
      <c r="B39" s="38" t="s">
        <v>0</v>
      </c>
      <c r="C39" s="37" t="s">
        <v>476</v>
      </c>
      <c r="D39" s="38" t="s">
        <v>433</v>
      </c>
      <c r="E39" s="38" t="s">
        <v>22</v>
      </c>
      <c r="F39" s="38" t="s">
        <v>25</v>
      </c>
      <c r="G39" s="38" t="s">
        <v>166</v>
      </c>
      <c r="H39" s="38" t="s">
        <v>170</v>
      </c>
      <c r="I39" s="38" t="s">
        <v>171</v>
      </c>
      <c r="J39" s="38" t="s">
        <v>0</v>
      </c>
      <c r="K39" s="57" t="s">
        <v>167</v>
      </c>
      <c r="L39" s="38" t="s">
        <v>172</v>
      </c>
      <c r="M39" s="40">
        <v>160</v>
      </c>
      <c r="N39" s="40">
        <f>M39*R39</f>
        <v>1920</v>
      </c>
      <c r="O39" s="41">
        <v>62.6</v>
      </c>
      <c r="P39" s="41">
        <f>+O39*R39</f>
        <v>751.2</v>
      </c>
      <c r="Q39" s="42">
        <f t="shared" ref="Q39:Q70" si="2">COUNTIF(S39:AF39,"&gt;0")</f>
        <v>5</v>
      </c>
      <c r="R39" s="43">
        <f t="shared" ref="R39:R70" si="3">SUM(S39:AF39)</f>
        <v>12</v>
      </c>
      <c r="S39" s="44"/>
      <c r="T39" s="45">
        <v>2</v>
      </c>
      <c r="U39" s="45">
        <v>2</v>
      </c>
      <c r="V39" s="45">
        <v>4</v>
      </c>
      <c r="W39" s="44"/>
      <c r="X39" s="45">
        <v>3</v>
      </c>
      <c r="Y39" s="45">
        <v>1</v>
      </c>
      <c r="Z39" s="44"/>
      <c r="AA39" s="44"/>
      <c r="AB39" s="44"/>
      <c r="AC39" s="44"/>
      <c r="AD39" s="44"/>
      <c r="AE39" s="44"/>
      <c r="AF39" s="44"/>
    </row>
    <row r="40" spans="1:32" s="39" customFormat="1" ht="45.75" customHeight="1">
      <c r="A40" s="36">
        <v>1</v>
      </c>
      <c r="B40" s="38" t="s">
        <v>0</v>
      </c>
      <c r="C40" s="37" t="s">
        <v>477</v>
      </c>
      <c r="D40" s="38" t="s">
        <v>433</v>
      </c>
      <c r="E40" s="38" t="s">
        <v>22</v>
      </c>
      <c r="F40" s="38" t="s">
        <v>25</v>
      </c>
      <c r="G40" s="38" t="s">
        <v>178</v>
      </c>
      <c r="H40" s="38" t="s">
        <v>182</v>
      </c>
      <c r="I40" s="38" t="s">
        <v>183</v>
      </c>
      <c r="J40" s="38" t="s">
        <v>0</v>
      </c>
      <c r="K40" s="57" t="s">
        <v>179</v>
      </c>
      <c r="L40" s="38" t="s">
        <v>184</v>
      </c>
      <c r="M40" s="40">
        <v>216.5</v>
      </c>
      <c r="N40" s="40">
        <f>M40*R40</f>
        <v>3897</v>
      </c>
      <c r="O40" s="41">
        <v>84.8</v>
      </c>
      <c r="P40" s="41">
        <f>+O40*R40</f>
        <v>1526.3999999999999</v>
      </c>
      <c r="Q40" s="42">
        <f t="shared" si="2"/>
        <v>7</v>
      </c>
      <c r="R40" s="43">
        <f t="shared" si="3"/>
        <v>18</v>
      </c>
      <c r="S40" s="44"/>
      <c r="T40" s="45">
        <v>3</v>
      </c>
      <c r="U40" s="45">
        <v>2</v>
      </c>
      <c r="V40" s="45">
        <v>5</v>
      </c>
      <c r="W40" s="45">
        <v>2</v>
      </c>
      <c r="X40" s="45">
        <v>2</v>
      </c>
      <c r="Y40" s="45">
        <v>1</v>
      </c>
      <c r="Z40" s="45">
        <v>3</v>
      </c>
      <c r="AA40" s="44"/>
      <c r="AB40" s="44"/>
      <c r="AC40" s="44"/>
      <c r="AD40" s="44"/>
      <c r="AE40" s="44"/>
      <c r="AF40" s="44"/>
    </row>
    <row r="41" spans="1:32" s="39" customFormat="1" ht="45.75" customHeight="1">
      <c r="A41" s="36">
        <v>1</v>
      </c>
      <c r="B41" s="38" t="s">
        <v>0</v>
      </c>
      <c r="C41" s="37" t="s">
        <v>478</v>
      </c>
      <c r="D41" s="38" t="s">
        <v>433</v>
      </c>
      <c r="E41" s="38" t="s">
        <v>22</v>
      </c>
      <c r="F41" s="38" t="s">
        <v>25</v>
      </c>
      <c r="G41" s="38" t="s">
        <v>178</v>
      </c>
      <c r="H41" s="38" t="s">
        <v>185</v>
      </c>
      <c r="I41" s="38" t="s">
        <v>186</v>
      </c>
      <c r="J41" s="38" t="s">
        <v>0</v>
      </c>
      <c r="K41" s="57" t="s">
        <v>179</v>
      </c>
      <c r="L41" s="38" t="s">
        <v>187</v>
      </c>
      <c r="M41" s="40">
        <v>216.5</v>
      </c>
      <c r="N41" s="40">
        <f>M41*R41</f>
        <v>4113.5</v>
      </c>
      <c r="O41" s="41">
        <v>84.8</v>
      </c>
      <c r="P41" s="41">
        <f>+O41*R41</f>
        <v>1611.2</v>
      </c>
      <c r="Q41" s="42">
        <f t="shared" si="2"/>
        <v>6</v>
      </c>
      <c r="R41" s="43">
        <f t="shared" si="3"/>
        <v>19</v>
      </c>
      <c r="S41" s="44"/>
      <c r="T41" s="45">
        <v>4</v>
      </c>
      <c r="U41" s="45">
        <v>3</v>
      </c>
      <c r="V41" s="45">
        <v>6</v>
      </c>
      <c r="W41" s="45">
        <v>2</v>
      </c>
      <c r="X41" s="45">
        <v>2</v>
      </c>
      <c r="Y41" s="45">
        <v>2</v>
      </c>
      <c r="Z41" s="44"/>
      <c r="AA41" s="44"/>
      <c r="AB41" s="44"/>
      <c r="AC41" s="44"/>
      <c r="AD41" s="44"/>
      <c r="AE41" s="44"/>
      <c r="AF41" s="44"/>
    </row>
    <row r="42" spans="1:32" s="39" customFormat="1" ht="45.75" customHeight="1">
      <c r="A42" s="36">
        <v>1</v>
      </c>
      <c r="B42" s="38" t="s">
        <v>0</v>
      </c>
      <c r="C42" s="37" t="s">
        <v>479</v>
      </c>
      <c r="D42" s="38" t="s">
        <v>434</v>
      </c>
      <c r="E42" s="38" t="s">
        <v>24</v>
      </c>
      <c r="F42" s="38" t="s">
        <v>25</v>
      </c>
      <c r="G42" s="38" t="s">
        <v>104</v>
      </c>
      <c r="H42" s="38" t="s">
        <v>283</v>
      </c>
      <c r="I42" s="38" t="s">
        <v>284</v>
      </c>
      <c r="J42" s="38" t="s">
        <v>0</v>
      </c>
      <c r="K42" s="57" t="s">
        <v>60</v>
      </c>
      <c r="L42" s="38" t="s">
        <v>281</v>
      </c>
      <c r="M42" s="40">
        <v>139</v>
      </c>
      <c r="N42" s="40">
        <f>M42*R42</f>
        <v>417</v>
      </c>
      <c r="O42" s="41">
        <v>54.5</v>
      </c>
      <c r="P42" s="41">
        <f>+O42*R42</f>
        <v>163.5</v>
      </c>
      <c r="Q42" s="42">
        <f t="shared" si="2"/>
        <v>3</v>
      </c>
      <c r="R42" s="43">
        <f t="shared" si="3"/>
        <v>3</v>
      </c>
      <c r="S42" s="44"/>
      <c r="T42" s="44"/>
      <c r="U42" s="44"/>
      <c r="V42" s="44"/>
      <c r="W42" s="44"/>
      <c r="X42" s="44"/>
      <c r="Y42" s="44"/>
      <c r="Z42" s="44"/>
      <c r="AA42" s="44"/>
      <c r="AB42" s="45">
        <v>1</v>
      </c>
      <c r="AC42" s="44"/>
      <c r="AD42" s="45">
        <v>1</v>
      </c>
      <c r="AE42" s="45">
        <v>1</v>
      </c>
      <c r="AF42" s="44"/>
    </row>
    <row r="43" spans="1:32" s="39" customFormat="1" ht="45.75" customHeight="1">
      <c r="A43" s="36">
        <v>1</v>
      </c>
      <c r="B43" s="38" t="s">
        <v>0</v>
      </c>
      <c r="C43" s="37" t="s">
        <v>480</v>
      </c>
      <c r="D43" s="38" t="s">
        <v>434</v>
      </c>
      <c r="E43" s="38" t="s">
        <v>24</v>
      </c>
      <c r="F43" s="38" t="s">
        <v>25</v>
      </c>
      <c r="G43" s="38" t="s">
        <v>104</v>
      </c>
      <c r="H43" s="38" t="s">
        <v>417</v>
      </c>
      <c r="I43" s="38" t="s">
        <v>418</v>
      </c>
      <c r="J43" s="38" t="s">
        <v>0</v>
      </c>
      <c r="K43" s="57" t="s">
        <v>60</v>
      </c>
      <c r="L43" s="38" t="s">
        <v>419</v>
      </c>
      <c r="M43" s="40">
        <v>139</v>
      </c>
      <c r="N43" s="40">
        <f>M43*R43</f>
        <v>9591</v>
      </c>
      <c r="O43" s="41">
        <v>54.5</v>
      </c>
      <c r="P43" s="41">
        <f>+O43*R43</f>
        <v>3760.5</v>
      </c>
      <c r="Q43" s="42">
        <f t="shared" si="2"/>
        <v>7</v>
      </c>
      <c r="R43" s="43">
        <f t="shared" si="3"/>
        <v>69</v>
      </c>
      <c r="S43" s="44"/>
      <c r="T43" s="44"/>
      <c r="U43" s="44"/>
      <c r="V43" s="44"/>
      <c r="W43" s="44"/>
      <c r="X43" s="45">
        <v>9</v>
      </c>
      <c r="Y43" s="45">
        <v>11</v>
      </c>
      <c r="Z43" s="45">
        <v>11</v>
      </c>
      <c r="AA43" s="45">
        <v>14</v>
      </c>
      <c r="AB43" s="45">
        <v>6</v>
      </c>
      <c r="AC43" s="45">
        <v>12</v>
      </c>
      <c r="AD43" s="45">
        <v>6</v>
      </c>
      <c r="AE43" s="44"/>
      <c r="AF43" s="45"/>
    </row>
    <row r="44" spans="1:32" s="39" customFormat="1" ht="45.75" customHeight="1">
      <c r="A44" s="36">
        <v>1</v>
      </c>
      <c r="B44" s="38" t="s">
        <v>0</v>
      </c>
      <c r="C44" s="37" t="s">
        <v>481</v>
      </c>
      <c r="D44" s="38" t="s">
        <v>434</v>
      </c>
      <c r="E44" s="38" t="s">
        <v>24</v>
      </c>
      <c r="F44" s="38" t="s">
        <v>25</v>
      </c>
      <c r="G44" s="38" t="s">
        <v>145</v>
      </c>
      <c r="H44" s="38" t="s">
        <v>405</v>
      </c>
      <c r="I44" s="38" t="s">
        <v>406</v>
      </c>
      <c r="J44" s="38" t="s">
        <v>0</v>
      </c>
      <c r="K44" s="57" t="s">
        <v>146</v>
      </c>
      <c r="L44" s="38" t="s">
        <v>281</v>
      </c>
      <c r="M44" s="40">
        <v>189</v>
      </c>
      <c r="N44" s="40">
        <f>M44*R44</f>
        <v>945</v>
      </c>
      <c r="O44" s="41">
        <v>74.099999999999994</v>
      </c>
      <c r="P44" s="41">
        <f>+O44*R44</f>
        <v>370.5</v>
      </c>
      <c r="Q44" s="42">
        <f t="shared" si="2"/>
        <v>3</v>
      </c>
      <c r="R44" s="43">
        <f t="shared" si="3"/>
        <v>5</v>
      </c>
      <c r="S44" s="44"/>
      <c r="T44" s="44"/>
      <c r="U44" s="44"/>
      <c r="V44" s="44"/>
      <c r="W44" s="44"/>
      <c r="X44" s="44"/>
      <c r="Y44" s="44"/>
      <c r="Z44" s="44"/>
      <c r="AA44" s="45">
        <v>1</v>
      </c>
      <c r="AB44" s="45">
        <v>2</v>
      </c>
      <c r="AC44" s="45">
        <v>2</v>
      </c>
      <c r="AD44" s="44"/>
      <c r="AE44" s="44"/>
      <c r="AF44" s="45"/>
    </row>
    <row r="45" spans="1:32" s="39" customFormat="1" ht="45.75" customHeight="1">
      <c r="A45" s="36">
        <v>1</v>
      </c>
      <c r="B45" s="38" t="s">
        <v>0</v>
      </c>
      <c r="C45" s="37" t="s">
        <v>482</v>
      </c>
      <c r="D45" s="38" t="s">
        <v>434</v>
      </c>
      <c r="E45" s="38" t="s">
        <v>24</v>
      </c>
      <c r="F45" s="38" t="s">
        <v>27</v>
      </c>
      <c r="G45" s="38" t="s">
        <v>129</v>
      </c>
      <c r="H45" s="38" t="s">
        <v>396</v>
      </c>
      <c r="I45" s="38" t="s">
        <v>397</v>
      </c>
      <c r="J45" s="38" t="s">
        <v>0</v>
      </c>
      <c r="K45" s="57" t="s">
        <v>398</v>
      </c>
      <c r="L45" s="38" t="s">
        <v>399</v>
      </c>
      <c r="M45" s="40">
        <v>169</v>
      </c>
      <c r="N45" s="40">
        <f>M45*R45</f>
        <v>1014</v>
      </c>
      <c r="O45" s="41">
        <v>66.3</v>
      </c>
      <c r="P45" s="41">
        <f>+O45*R45</f>
        <v>397.79999999999995</v>
      </c>
      <c r="Q45" s="42">
        <f t="shared" si="2"/>
        <v>5</v>
      </c>
      <c r="R45" s="43">
        <f t="shared" si="3"/>
        <v>6</v>
      </c>
      <c r="S45" s="44"/>
      <c r="T45" s="44"/>
      <c r="U45" s="44"/>
      <c r="V45" s="44"/>
      <c r="W45" s="45">
        <v>1</v>
      </c>
      <c r="X45" s="45">
        <v>1</v>
      </c>
      <c r="Y45" s="45">
        <v>1</v>
      </c>
      <c r="Z45" s="44"/>
      <c r="AA45" s="45">
        <v>2</v>
      </c>
      <c r="AB45" s="45">
        <v>1</v>
      </c>
      <c r="AC45" s="44"/>
      <c r="AD45" s="44"/>
      <c r="AE45" s="44"/>
      <c r="AF45" s="44"/>
    </row>
    <row r="46" spans="1:32" s="39" customFormat="1" ht="45.75" customHeight="1">
      <c r="A46" s="36">
        <v>1</v>
      </c>
      <c r="B46" s="38" t="s">
        <v>0</v>
      </c>
      <c r="C46" s="37" t="s">
        <v>483</v>
      </c>
      <c r="D46" s="38" t="s">
        <v>434</v>
      </c>
      <c r="E46" s="38" t="s">
        <v>24</v>
      </c>
      <c r="F46" s="38" t="s">
        <v>25</v>
      </c>
      <c r="G46" s="38" t="s">
        <v>104</v>
      </c>
      <c r="H46" s="38" t="s">
        <v>414</v>
      </c>
      <c r="I46" s="38" t="s">
        <v>415</v>
      </c>
      <c r="J46" s="38" t="s">
        <v>0</v>
      </c>
      <c r="K46" s="57" t="s">
        <v>411</v>
      </c>
      <c r="L46" s="38" t="s">
        <v>416</v>
      </c>
      <c r="M46" s="40">
        <v>229</v>
      </c>
      <c r="N46" s="40">
        <f>M46*R46</f>
        <v>7099</v>
      </c>
      <c r="O46" s="41">
        <v>89.8</v>
      </c>
      <c r="P46" s="41">
        <f>+O46*R46</f>
        <v>2783.7999999999997</v>
      </c>
      <c r="Q46" s="42">
        <f t="shared" si="2"/>
        <v>4</v>
      </c>
      <c r="R46" s="43">
        <f t="shared" si="3"/>
        <v>31</v>
      </c>
      <c r="S46" s="44"/>
      <c r="T46" s="44"/>
      <c r="U46" s="44"/>
      <c r="V46" s="44"/>
      <c r="W46" s="44"/>
      <c r="X46" s="45">
        <v>11</v>
      </c>
      <c r="Y46" s="45">
        <v>6</v>
      </c>
      <c r="Z46" s="45">
        <v>7</v>
      </c>
      <c r="AA46" s="45">
        <v>7</v>
      </c>
      <c r="AB46" s="44"/>
      <c r="AC46" s="44"/>
      <c r="AD46" s="44"/>
      <c r="AE46" s="44"/>
      <c r="AF46" s="44"/>
    </row>
    <row r="47" spans="1:32" s="39" customFormat="1" ht="45.75" customHeight="1">
      <c r="A47" s="36">
        <v>1</v>
      </c>
      <c r="B47" s="38" t="s">
        <v>0</v>
      </c>
      <c r="C47" s="37" t="s">
        <v>484</v>
      </c>
      <c r="D47" s="38" t="s">
        <v>434</v>
      </c>
      <c r="E47" s="38" t="s">
        <v>24</v>
      </c>
      <c r="F47" s="38" t="s">
        <v>27</v>
      </c>
      <c r="G47" s="38" t="s">
        <v>41</v>
      </c>
      <c r="H47" s="38" t="s">
        <v>57</v>
      </c>
      <c r="I47" s="38" t="s">
        <v>58</v>
      </c>
      <c r="J47" s="38" t="s">
        <v>0</v>
      </c>
      <c r="K47" s="57" t="s">
        <v>55</v>
      </c>
      <c r="L47" s="38" t="s">
        <v>59</v>
      </c>
      <c r="M47" s="40">
        <v>159.5</v>
      </c>
      <c r="N47" s="40">
        <f>M47*R47</f>
        <v>1595</v>
      </c>
      <c r="O47" s="41">
        <v>62.4</v>
      </c>
      <c r="P47" s="41">
        <f>+O47*R47</f>
        <v>624</v>
      </c>
      <c r="Q47" s="42">
        <f t="shared" si="2"/>
        <v>4</v>
      </c>
      <c r="R47" s="43">
        <f t="shared" si="3"/>
        <v>10</v>
      </c>
      <c r="S47" s="44"/>
      <c r="T47" s="44"/>
      <c r="U47" s="44"/>
      <c r="V47" s="44"/>
      <c r="W47" s="45">
        <v>3</v>
      </c>
      <c r="X47" s="45">
        <v>3</v>
      </c>
      <c r="Y47" s="44"/>
      <c r="Z47" s="44"/>
      <c r="AA47" s="44"/>
      <c r="AB47" s="45">
        <v>2</v>
      </c>
      <c r="AC47" s="45">
        <v>2</v>
      </c>
      <c r="AD47" s="44"/>
      <c r="AE47" s="44"/>
      <c r="AF47" s="45"/>
    </row>
    <row r="48" spans="1:32" s="39" customFormat="1" ht="45.75" customHeight="1">
      <c r="A48" s="36">
        <v>1</v>
      </c>
      <c r="B48" s="38" t="s">
        <v>0</v>
      </c>
      <c r="C48" s="37" t="s">
        <v>485</v>
      </c>
      <c r="D48" s="38" t="s">
        <v>434</v>
      </c>
      <c r="E48" s="38" t="s">
        <v>24</v>
      </c>
      <c r="F48" s="38" t="s">
        <v>25</v>
      </c>
      <c r="G48" s="38" t="s">
        <v>140</v>
      </c>
      <c r="H48" s="38" t="s">
        <v>141</v>
      </c>
      <c r="I48" s="38" t="s">
        <v>142</v>
      </c>
      <c r="J48" s="38" t="s">
        <v>0</v>
      </c>
      <c r="K48" s="57" t="s">
        <v>143</v>
      </c>
      <c r="L48" s="38" t="s">
        <v>144</v>
      </c>
      <c r="M48" s="40">
        <v>188</v>
      </c>
      <c r="N48" s="40">
        <f>M48*R48</f>
        <v>1504</v>
      </c>
      <c r="O48" s="41">
        <v>73.7</v>
      </c>
      <c r="P48" s="41">
        <f>+O48*R48</f>
        <v>589.6</v>
      </c>
      <c r="Q48" s="42">
        <f t="shared" si="2"/>
        <v>5</v>
      </c>
      <c r="R48" s="43">
        <f t="shared" si="3"/>
        <v>8</v>
      </c>
      <c r="S48" s="44"/>
      <c r="T48" s="44"/>
      <c r="U48" s="44"/>
      <c r="V48" s="44"/>
      <c r="W48" s="45">
        <v>1</v>
      </c>
      <c r="X48" s="45">
        <v>3</v>
      </c>
      <c r="Y48" s="45">
        <v>1</v>
      </c>
      <c r="Z48" s="45">
        <v>1</v>
      </c>
      <c r="AA48" s="44"/>
      <c r="AB48" s="45">
        <v>2</v>
      </c>
      <c r="AC48" s="44"/>
      <c r="AD48" s="44"/>
      <c r="AE48" s="44"/>
      <c r="AF48" s="44"/>
    </row>
    <row r="49" spans="1:32" s="39" customFormat="1" ht="45.75" customHeight="1">
      <c r="A49" s="36">
        <v>1</v>
      </c>
      <c r="B49" s="38" t="s">
        <v>0</v>
      </c>
      <c r="C49" s="37" t="s">
        <v>486</v>
      </c>
      <c r="D49" s="38" t="s">
        <v>434</v>
      </c>
      <c r="E49" s="38" t="s">
        <v>22</v>
      </c>
      <c r="F49" s="38" t="s">
        <v>25</v>
      </c>
      <c r="G49" s="38" t="s">
        <v>272</v>
      </c>
      <c r="H49" s="38" t="s">
        <v>384</v>
      </c>
      <c r="I49" s="38" t="s">
        <v>385</v>
      </c>
      <c r="J49" s="38" t="s">
        <v>0</v>
      </c>
      <c r="K49" s="57" t="s">
        <v>70</v>
      </c>
      <c r="L49" s="38" t="s">
        <v>159</v>
      </c>
      <c r="M49" s="40">
        <v>189</v>
      </c>
      <c r="N49" s="40">
        <f>M49*R49</f>
        <v>15120</v>
      </c>
      <c r="O49" s="41">
        <v>74.099999999999994</v>
      </c>
      <c r="P49" s="41">
        <f>+O49*R49</f>
        <v>5928</v>
      </c>
      <c r="Q49" s="42">
        <f t="shared" si="2"/>
        <v>8</v>
      </c>
      <c r="R49" s="43">
        <f t="shared" si="3"/>
        <v>80</v>
      </c>
      <c r="S49" s="44"/>
      <c r="T49" s="45">
        <v>10</v>
      </c>
      <c r="U49" s="45">
        <v>30</v>
      </c>
      <c r="V49" s="45">
        <v>20</v>
      </c>
      <c r="W49" s="45">
        <v>10</v>
      </c>
      <c r="X49" s="45">
        <v>4</v>
      </c>
      <c r="Y49" s="45">
        <v>3</v>
      </c>
      <c r="Z49" s="45">
        <v>2</v>
      </c>
      <c r="AA49" s="45">
        <v>1</v>
      </c>
      <c r="AB49" s="44"/>
      <c r="AC49" s="44"/>
      <c r="AD49" s="44"/>
      <c r="AE49" s="44"/>
      <c r="AF49" s="44"/>
    </row>
    <row r="50" spans="1:32" s="39" customFormat="1" ht="45.75" customHeight="1">
      <c r="A50" s="36">
        <v>1</v>
      </c>
      <c r="B50" s="38" t="s">
        <v>0</v>
      </c>
      <c r="C50" s="37" t="s">
        <v>487</v>
      </c>
      <c r="D50" s="38" t="s">
        <v>434</v>
      </c>
      <c r="E50" s="38" t="s">
        <v>22</v>
      </c>
      <c r="F50" s="38" t="s">
        <v>25</v>
      </c>
      <c r="G50" s="38" t="s">
        <v>386</v>
      </c>
      <c r="H50" s="38" t="s">
        <v>387</v>
      </c>
      <c r="I50" s="38" t="s">
        <v>388</v>
      </c>
      <c r="J50" s="38" t="s">
        <v>0</v>
      </c>
      <c r="K50" s="57" t="s">
        <v>389</v>
      </c>
      <c r="L50" s="38" t="s">
        <v>383</v>
      </c>
      <c r="M50" s="40">
        <v>169</v>
      </c>
      <c r="N50" s="40">
        <f>M50*R50</f>
        <v>4394</v>
      </c>
      <c r="O50" s="41">
        <v>62.6</v>
      </c>
      <c r="P50" s="41">
        <f>+O50*R50</f>
        <v>1627.6000000000001</v>
      </c>
      <c r="Q50" s="42">
        <f t="shared" si="2"/>
        <v>3</v>
      </c>
      <c r="R50" s="43">
        <f t="shared" si="3"/>
        <v>26</v>
      </c>
      <c r="S50" s="44"/>
      <c r="T50" s="44"/>
      <c r="U50" s="44"/>
      <c r="V50" s="45">
        <v>1</v>
      </c>
      <c r="W50" s="44"/>
      <c r="X50" s="44"/>
      <c r="Y50" s="45">
        <v>21</v>
      </c>
      <c r="Z50" s="45">
        <v>4</v>
      </c>
      <c r="AA50" s="44"/>
      <c r="AB50" s="44"/>
      <c r="AC50" s="44"/>
      <c r="AD50" s="44"/>
      <c r="AE50" s="44"/>
      <c r="AF50" s="44"/>
    </row>
    <row r="51" spans="1:32" s="39" customFormat="1" ht="45.75" customHeight="1">
      <c r="A51" s="36">
        <v>1</v>
      </c>
      <c r="B51" s="38" t="s">
        <v>0</v>
      </c>
      <c r="C51" s="37" t="s">
        <v>488</v>
      </c>
      <c r="D51" s="38" t="s">
        <v>434</v>
      </c>
      <c r="E51" s="38" t="s">
        <v>22</v>
      </c>
      <c r="F51" s="38" t="s">
        <v>27</v>
      </c>
      <c r="G51" s="38" t="s">
        <v>378</v>
      </c>
      <c r="H51" s="38" t="s">
        <v>379</v>
      </c>
      <c r="I51" s="38" t="s">
        <v>380</v>
      </c>
      <c r="J51" s="38" t="s">
        <v>0</v>
      </c>
      <c r="K51" s="57" t="s">
        <v>66</v>
      </c>
      <c r="L51" s="38" t="s">
        <v>271</v>
      </c>
      <c r="M51" s="40">
        <v>219.5</v>
      </c>
      <c r="N51" s="40">
        <f>M51*R51</f>
        <v>1317</v>
      </c>
      <c r="O51" s="46">
        <v>85.9</v>
      </c>
      <c r="P51" s="41">
        <f>+O51*R51</f>
        <v>515.40000000000009</v>
      </c>
      <c r="Q51" s="42">
        <f t="shared" si="2"/>
        <v>6</v>
      </c>
      <c r="R51" s="43">
        <f t="shared" si="3"/>
        <v>6</v>
      </c>
      <c r="S51" s="45">
        <v>1</v>
      </c>
      <c r="T51" s="45">
        <v>1</v>
      </c>
      <c r="U51" s="45">
        <v>1</v>
      </c>
      <c r="V51" s="45">
        <v>1</v>
      </c>
      <c r="W51" s="45">
        <v>1</v>
      </c>
      <c r="X51" s="45">
        <v>1</v>
      </c>
      <c r="Y51" s="44"/>
      <c r="Z51" s="44"/>
      <c r="AA51" s="44"/>
      <c r="AB51" s="44"/>
      <c r="AC51" s="44"/>
      <c r="AD51" s="44"/>
      <c r="AE51" s="44"/>
      <c r="AF51" s="44"/>
    </row>
    <row r="52" spans="1:32" s="39" customFormat="1" ht="45.75" customHeight="1">
      <c r="A52" s="36">
        <v>1</v>
      </c>
      <c r="B52" s="38" t="s">
        <v>0</v>
      </c>
      <c r="C52" s="37" t="s">
        <v>489</v>
      </c>
      <c r="D52" s="38" t="s">
        <v>434</v>
      </c>
      <c r="E52" s="38" t="s">
        <v>22</v>
      </c>
      <c r="F52" s="38" t="s">
        <v>25</v>
      </c>
      <c r="G52" s="38" t="s">
        <v>28</v>
      </c>
      <c r="H52" s="38" t="s">
        <v>29</v>
      </c>
      <c r="I52" s="38" t="s">
        <v>30</v>
      </c>
      <c r="J52" s="38" t="s">
        <v>0</v>
      </c>
      <c r="K52" s="57" t="s">
        <v>31</v>
      </c>
      <c r="L52" s="38" t="s">
        <v>32</v>
      </c>
      <c r="M52" s="40">
        <v>269.5</v>
      </c>
      <c r="N52" s="40">
        <f>M52*R52</f>
        <v>22907.5</v>
      </c>
      <c r="O52" s="41">
        <v>105.5</v>
      </c>
      <c r="P52" s="41">
        <f>+O52*R52</f>
        <v>8967.5</v>
      </c>
      <c r="Q52" s="42">
        <f t="shared" si="2"/>
        <v>6</v>
      </c>
      <c r="R52" s="43">
        <f t="shared" si="3"/>
        <v>85</v>
      </c>
      <c r="S52" s="44"/>
      <c r="T52" s="44"/>
      <c r="U52" s="45">
        <v>30</v>
      </c>
      <c r="V52" s="45">
        <v>30</v>
      </c>
      <c r="W52" s="45">
        <v>10</v>
      </c>
      <c r="X52" s="45">
        <v>10</v>
      </c>
      <c r="Y52" s="45">
        <v>3</v>
      </c>
      <c r="Z52" s="45">
        <v>2</v>
      </c>
      <c r="AA52" s="44"/>
      <c r="AB52" s="44"/>
      <c r="AC52" s="44"/>
      <c r="AD52" s="44"/>
      <c r="AE52" s="44"/>
      <c r="AF52" s="44"/>
    </row>
    <row r="53" spans="1:32" s="39" customFormat="1" ht="45.75" customHeight="1">
      <c r="A53" s="36">
        <v>1</v>
      </c>
      <c r="B53" s="38" t="s">
        <v>0</v>
      </c>
      <c r="C53" s="37" t="s">
        <v>490</v>
      </c>
      <c r="D53" s="38" t="s">
        <v>434</v>
      </c>
      <c r="E53" s="38" t="s">
        <v>22</v>
      </c>
      <c r="F53" s="38" t="s">
        <v>25</v>
      </c>
      <c r="G53" s="38" t="s">
        <v>28</v>
      </c>
      <c r="H53" s="38" t="s">
        <v>53</v>
      </c>
      <c r="I53" s="38" t="s">
        <v>54</v>
      </c>
      <c r="J53" s="38" t="s">
        <v>0</v>
      </c>
      <c r="K53" s="57" t="s">
        <v>48</v>
      </c>
      <c r="L53" s="38" t="s">
        <v>52</v>
      </c>
      <c r="M53" s="40">
        <v>159</v>
      </c>
      <c r="N53" s="40">
        <f>M53*R53</f>
        <v>2703</v>
      </c>
      <c r="O53" s="41">
        <v>62.4</v>
      </c>
      <c r="P53" s="41">
        <f>+O53*R53</f>
        <v>1060.8</v>
      </c>
      <c r="Q53" s="42">
        <f t="shared" si="2"/>
        <v>3</v>
      </c>
      <c r="R53" s="43">
        <f t="shared" si="3"/>
        <v>17</v>
      </c>
      <c r="S53" s="45">
        <v>1</v>
      </c>
      <c r="T53" s="45">
        <v>1</v>
      </c>
      <c r="U53" s="45"/>
      <c r="V53" s="45"/>
      <c r="W53" s="44"/>
      <c r="X53" s="44"/>
      <c r="Y53" s="45">
        <v>15</v>
      </c>
      <c r="Z53" s="44"/>
      <c r="AA53" s="44"/>
      <c r="AB53" s="44"/>
      <c r="AC53" s="44"/>
      <c r="AD53" s="44"/>
      <c r="AE53" s="44"/>
      <c r="AF53" s="44"/>
    </row>
    <row r="54" spans="1:32" s="39" customFormat="1" ht="45.75" customHeight="1">
      <c r="A54" s="36">
        <v>1</v>
      </c>
      <c r="B54" s="38" t="s">
        <v>0</v>
      </c>
      <c r="C54" s="37" t="s">
        <v>491</v>
      </c>
      <c r="D54" s="38" t="s">
        <v>434</v>
      </c>
      <c r="E54" s="38" t="s">
        <v>22</v>
      </c>
      <c r="F54" s="38" t="s">
        <v>25</v>
      </c>
      <c r="G54" s="38" t="s">
        <v>28</v>
      </c>
      <c r="H54" s="38" t="s">
        <v>50</v>
      </c>
      <c r="I54" s="38" t="s">
        <v>51</v>
      </c>
      <c r="J54" s="38" t="s">
        <v>0</v>
      </c>
      <c r="K54" s="57" t="s">
        <v>43</v>
      </c>
      <c r="L54" s="38" t="s">
        <v>52</v>
      </c>
      <c r="M54" s="40">
        <v>189</v>
      </c>
      <c r="N54" s="40">
        <f>M54*R54</f>
        <v>3402</v>
      </c>
      <c r="O54" s="41">
        <v>70</v>
      </c>
      <c r="P54" s="41">
        <f>+O54*R54</f>
        <v>1260</v>
      </c>
      <c r="Q54" s="42">
        <f t="shared" si="2"/>
        <v>4</v>
      </c>
      <c r="R54" s="43">
        <f t="shared" si="3"/>
        <v>18</v>
      </c>
      <c r="S54" s="44"/>
      <c r="T54" s="45">
        <v>1</v>
      </c>
      <c r="U54" s="45">
        <v>1</v>
      </c>
      <c r="V54" s="44"/>
      <c r="W54" s="44"/>
      <c r="X54" s="44"/>
      <c r="Y54" s="45">
        <v>13</v>
      </c>
      <c r="Z54" s="45">
        <v>3</v>
      </c>
      <c r="AA54" s="44"/>
      <c r="AB54" s="44"/>
      <c r="AC54" s="44"/>
      <c r="AD54" s="44"/>
      <c r="AE54" s="44"/>
      <c r="AF54" s="44"/>
    </row>
    <row r="55" spans="1:32" s="39" customFormat="1" ht="45.75" customHeight="1">
      <c r="A55" s="36">
        <v>1</v>
      </c>
      <c r="B55" s="38" t="s">
        <v>0</v>
      </c>
      <c r="C55" s="37" t="s">
        <v>492</v>
      </c>
      <c r="D55" s="38" t="s">
        <v>434</v>
      </c>
      <c r="E55" s="38" t="s">
        <v>22</v>
      </c>
      <c r="F55" s="38" t="s">
        <v>25</v>
      </c>
      <c r="G55" s="38" t="s">
        <v>28</v>
      </c>
      <c r="H55" s="38" t="s">
        <v>44</v>
      </c>
      <c r="I55" s="38" t="s">
        <v>45</v>
      </c>
      <c r="J55" s="38" t="s">
        <v>0</v>
      </c>
      <c r="K55" s="57" t="s">
        <v>43</v>
      </c>
      <c r="L55" s="38" t="s">
        <v>23</v>
      </c>
      <c r="M55" s="40">
        <v>178.5</v>
      </c>
      <c r="N55" s="40">
        <f>M55*R55</f>
        <v>714</v>
      </c>
      <c r="O55" s="41">
        <v>70</v>
      </c>
      <c r="P55" s="41">
        <f>+O55*R55</f>
        <v>280</v>
      </c>
      <c r="Q55" s="42">
        <f t="shared" si="2"/>
        <v>3</v>
      </c>
      <c r="R55" s="43">
        <f t="shared" si="3"/>
        <v>4</v>
      </c>
      <c r="S55" s="44"/>
      <c r="T55" s="44"/>
      <c r="U55" s="45">
        <v>1</v>
      </c>
      <c r="V55" s="45">
        <v>2</v>
      </c>
      <c r="W55" s="45">
        <v>1</v>
      </c>
      <c r="X55" s="44"/>
      <c r="Y55" s="44"/>
      <c r="Z55" s="44"/>
      <c r="AA55" s="44"/>
      <c r="AB55" s="44"/>
      <c r="AC55" s="44"/>
      <c r="AD55" s="44"/>
      <c r="AE55" s="44"/>
      <c r="AF55" s="44"/>
    </row>
    <row r="56" spans="1:32" s="39" customFormat="1" ht="45.75" customHeight="1">
      <c r="A56" s="36">
        <v>2</v>
      </c>
      <c r="B56" s="38" t="s">
        <v>0</v>
      </c>
      <c r="C56" s="37" t="s">
        <v>493</v>
      </c>
      <c r="D56" s="38" t="s">
        <v>433</v>
      </c>
      <c r="E56" s="38" t="s">
        <v>24</v>
      </c>
      <c r="F56" s="38" t="s">
        <v>25</v>
      </c>
      <c r="G56" s="38" t="s">
        <v>145</v>
      </c>
      <c r="H56" s="38" t="s">
        <v>364</v>
      </c>
      <c r="I56" s="38" t="s">
        <v>365</v>
      </c>
      <c r="J56" s="38" t="s">
        <v>0</v>
      </c>
      <c r="K56" s="57" t="s">
        <v>146</v>
      </c>
      <c r="L56" s="38" t="s">
        <v>23</v>
      </c>
      <c r="M56" s="40">
        <v>199</v>
      </c>
      <c r="N56" s="40">
        <f>M56*R56</f>
        <v>1990</v>
      </c>
      <c r="O56" s="41">
        <v>78</v>
      </c>
      <c r="P56" s="41">
        <f>+O56*R56</f>
        <v>780</v>
      </c>
      <c r="Q56" s="42">
        <f t="shared" si="2"/>
        <v>5</v>
      </c>
      <c r="R56" s="43">
        <f t="shared" si="3"/>
        <v>10</v>
      </c>
      <c r="S56" s="44"/>
      <c r="T56" s="44"/>
      <c r="U56" s="44"/>
      <c r="V56" s="44"/>
      <c r="W56" s="44"/>
      <c r="X56" s="44"/>
      <c r="Y56" s="45">
        <v>1</v>
      </c>
      <c r="Z56" s="45">
        <v>1</v>
      </c>
      <c r="AA56" s="45">
        <v>4</v>
      </c>
      <c r="AB56" s="45">
        <v>2</v>
      </c>
      <c r="AC56" s="45">
        <v>2</v>
      </c>
      <c r="AD56" s="44"/>
      <c r="AE56" s="44"/>
      <c r="AF56" s="45"/>
    </row>
    <row r="57" spans="1:32" s="39" customFormat="1" ht="45.75" customHeight="1">
      <c r="A57" s="36">
        <v>2</v>
      </c>
      <c r="B57" s="38" t="s">
        <v>0</v>
      </c>
      <c r="C57" s="37" t="s">
        <v>494</v>
      </c>
      <c r="D57" s="38" t="s">
        <v>433</v>
      </c>
      <c r="E57" s="38" t="s">
        <v>24</v>
      </c>
      <c r="F57" s="38" t="s">
        <v>25</v>
      </c>
      <c r="G57" s="38" t="s">
        <v>350</v>
      </c>
      <c r="H57" s="38" t="s">
        <v>351</v>
      </c>
      <c r="I57" s="38" t="s">
        <v>352</v>
      </c>
      <c r="J57" s="38" t="s">
        <v>0</v>
      </c>
      <c r="K57" s="57" t="s">
        <v>353</v>
      </c>
      <c r="L57" s="38" t="s">
        <v>56</v>
      </c>
      <c r="M57" s="40">
        <v>229</v>
      </c>
      <c r="N57" s="40">
        <f>M57*R57</f>
        <v>2977</v>
      </c>
      <c r="O57" s="41">
        <v>89.8</v>
      </c>
      <c r="P57" s="41">
        <f>+O57*R57</f>
        <v>1167.3999999999999</v>
      </c>
      <c r="Q57" s="42">
        <f t="shared" si="2"/>
        <v>3</v>
      </c>
      <c r="R57" s="43">
        <f t="shared" si="3"/>
        <v>13</v>
      </c>
      <c r="S57" s="44"/>
      <c r="T57" s="44"/>
      <c r="U57" s="44"/>
      <c r="V57" s="44"/>
      <c r="W57" s="44"/>
      <c r="X57" s="44"/>
      <c r="Y57" s="44"/>
      <c r="Z57" s="44"/>
      <c r="AA57" s="45">
        <v>1</v>
      </c>
      <c r="AB57" s="45">
        <v>5</v>
      </c>
      <c r="AC57" s="45">
        <v>7</v>
      </c>
      <c r="AD57" s="44"/>
      <c r="AE57" s="44"/>
      <c r="AF57" s="45"/>
    </row>
    <row r="58" spans="1:32" s="39" customFormat="1" ht="45.75" customHeight="1">
      <c r="A58" s="36">
        <v>2</v>
      </c>
      <c r="B58" s="38" t="s">
        <v>0</v>
      </c>
      <c r="C58" s="37" t="s">
        <v>495</v>
      </c>
      <c r="D58" s="38" t="s">
        <v>433</v>
      </c>
      <c r="E58" s="38" t="s">
        <v>24</v>
      </c>
      <c r="F58" s="38" t="s">
        <v>25</v>
      </c>
      <c r="G58" s="38" t="s">
        <v>366</v>
      </c>
      <c r="H58" s="38" t="s">
        <v>367</v>
      </c>
      <c r="I58" s="38" t="s">
        <v>368</v>
      </c>
      <c r="J58" s="38" t="s">
        <v>0</v>
      </c>
      <c r="K58" s="57" t="s">
        <v>313</v>
      </c>
      <c r="L58" s="38" t="s">
        <v>157</v>
      </c>
      <c r="M58" s="40">
        <v>245</v>
      </c>
      <c r="N58" s="40">
        <f>M58*R58</f>
        <v>7105</v>
      </c>
      <c r="O58" s="41">
        <v>95.9</v>
      </c>
      <c r="P58" s="41">
        <f>+O58*R58</f>
        <v>2781.1000000000004</v>
      </c>
      <c r="Q58" s="42">
        <f t="shared" si="2"/>
        <v>5</v>
      </c>
      <c r="R58" s="43">
        <f t="shared" si="3"/>
        <v>29</v>
      </c>
      <c r="S58" s="44"/>
      <c r="T58" s="44"/>
      <c r="U58" s="44"/>
      <c r="V58" s="44"/>
      <c r="W58" s="45">
        <v>2</v>
      </c>
      <c r="X58" s="45">
        <v>12</v>
      </c>
      <c r="Y58" s="45">
        <v>8</v>
      </c>
      <c r="Z58" s="44"/>
      <c r="AA58" s="45">
        <v>5</v>
      </c>
      <c r="AB58" s="44"/>
      <c r="AC58" s="45">
        <v>2</v>
      </c>
      <c r="AD58" s="44"/>
      <c r="AE58" s="44"/>
      <c r="AF58" s="45"/>
    </row>
    <row r="59" spans="1:32" s="39" customFormat="1" ht="45.75" customHeight="1">
      <c r="A59" s="36">
        <v>2</v>
      </c>
      <c r="B59" s="38" t="s">
        <v>0</v>
      </c>
      <c r="C59" s="37" t="s">
        <v>496</v>
      </c>
      <c r="D59" s="38" t="s">
        <v>433</v>
      </c>
      <c r="E59" s="38" t="s">
        <v>24</v>
      </c>
      <c r="F59" s="38" t="s">
        <v>25</v>
      </c>
      <c r="G59" s="38" t="s">
        <v>104</v>
      </c>
      <c r="H59" s="38" t="s">
        <v>105</v>
      </c>
      <c r="I59" s="38" t="s">
        <v>106</v>
      </c>
      <c r="J59" s="38" t="s">
        <v>0</v>
      </c>
      <c r="K59" s="57" t="s">
        <v>91</v>
      </c>
      <c r="L59" s="38" t="s">
        <v>56</v>
      </c>
      <c r="M59" s="40">
        <v>149</v>
      </c>
      <c r="N59" s="40">
        <f>M59*R59</f>
        <v>1341</v>
      </c>
      <c r="O59" s="41">
        <v>58.4</v>
      </c>
      <c r="P59" s="41">
        <f>+O59*R59</f>
        <v>525.6</v>
      </c>
      <c r="Q59" s="42">
        <f t="shared" si="2"/>
        <v>4</v>
      </c>
      <c r="R59" s="43">
        <f t="shared" si="3"/>
        <v>9</v>
      </c>
      <c r="S59" s="44"/>
      <c r="T59" s="44"/>
      <c r="U59" s="44"/>
      <c r="V59" s="44"/>
      <c r="W59" s="45">
        <v>1</v>
      </c>
      <c r="X59" s="45">
        <v>3</v>
      </c>
      <c r="Y59" s="45">
        <v>4</v>
      </c>
      <c r="Z59" s="44"/>
      <c r="AA59" s="45">
        <v>1</v>
      </c>
      <c r="AB59" s="44"/>
      <c r="AC59" s="44"/>
      <c r="AD59" s="44"/>
      <c r="AE59" s="44"/>
      <c r="AF59" s="44"/>
    </row>
    <row r="60" spans="1:32" s="39" customFormat="1" ht="45.75" customHeight="1">
      <c r="A60" s="36">
        <v>2</v>
      </c>
      <c r="B60" s="38" t="s">
        <v>0</v>
      </c>
      <c r="C60" s="37" t="s">
        <v>497</v>
      </c>
      <c r="D60" s="38" t="s">
        <v>433</v>
      </c>
      <c r="E60" s="38" t="s">
        <v>24</v>
      </c>
      <c r="F60" s="38" t="s">
        <v>25</v>
      </c>
      <c r="G60" s="38" t="s">
        <v>85</v>
      </c>
      <c r="H60" s="38" t="s">
        <v>86</v>
      </c>
      <c r="I60" s="38" t="s">
        <v>87</v>
      </c>
      <c r="J60" s="38" t="s">
        <v>0</v>
      </c>
      <c r="K60" s="57" t="s">
        <v>88</v>
      </c>
      <c r="L60" s="38" t="s">
        <v>89</v>
      </c>
      <c r="M60" s="40">
        <v>169.5</v>
      </c>
      <c r="N60" s="40">
        <f>M60*R60</f>
        <v>1695</v>
      </c>
      <c r="O60" s="41">
        <v>66.3</v>
      </c>
      <c r="P60" s="41">
        <f>+O60*R60</f>
        <v>663</v>
      </c>
      <c r="Q60" s="42">
        <f t="shared" si="2"/>
        <v>5</v>
      </c>
      <c r="R60" s="43">
        <f t="shared" si="3"/>
        <v>10</v>
      </c>
      <c r="S60" s="44"/>
      <c r="T60" s="44"/>
      <c r="U60" s="44"/>
      <c r="V60" s="44"/>
      <c r="W60" s="45">
        <v>2</v>
      </c>
      <c r="X60" s="45">
        <v>1</v>
      </c>
      <c r="Y60" s="44"/>
      <c r="Z60" s="45">
        <v>2</v>
      </c>
      <c r="AA60" s="44"/>
      <c r="AB60" s="45">
        <v>2</v>
      </c>
      <c r="AC60" s="44"/>
      <c r="AD60" s="45">
        <v>3</v>
      </c>
      <c r="AE60" s="44"/>
      <c r="AF60" s="44"/>
    </row>
    <row r="61" spans="1:32" s="39" customFormat="1" ht="45.75" customHeight="1">
      <c r="A61" s="36">
        <v>2</v>
      </c>
      <c r="B61" s="38" t="s">
        <v>0</v>
      </c>
      <c r="C61" s="37" t="s">
        <v>498</v>
      </c>
      <c r="D61" s="38" t="s">
        <v>433</v>
      </c>
      <c r="E61" s="38" t="s">
        <v>24</v>
      </c>
      <c r="F61" s="38" t="s">
        <v>25</v>
      </c>
      <c r="G61" s="38" t="s">
        <v>79</v>
      </c>
      <c r="H61" s="38" t="s">
        <v>83</v>
      </c>
      <c r="I61" s="38" t="s">
        <v>84</v>
      </c>
      <c r="J61" s="38" t="s">
        <v>0</v>
      </c>
      <c r="K61" s="57" t="s">
        <v>80</v>
      </c>
      <c r="L61" s="38" t="s">
        <v>56</v>
      </c>
      <c r="M61" s="40">
        <v>159</v>
      </c>
      <c r="N61" s="40">
        <f>M61*R61</f>
        <v>1431</v>
      </c>
      <c r="O61" s="41">
        <v>62.4</v>
      </c>
      <c r="P61" s="41">
        <f>+O61*R61</f>
        <v>561.6</v>
      </c>
      <c r="Q61" s="42">
        <f t="shared" si="2"/>
        <v>6</v>
      </c>
      <c r="R61" s="43">
        <f t="shared" si="3"/>
        <v>9</v>
      </c>
      <c r="S61" s="44"/>
      <c r="T61" s="44"/>
      <c r="U61" s="44"/>
      <c r="V61" s="44"/>
      <c r="W61" s="45">
        <v>1</v>
      </c>
      <c r="X61" s="45">
        <v>2</v>
      </c>
      <c r="Y61" s="45">
        <v>1</v>
      </c>
      <c r="Z61" s="45">
        <v>3</v>
      </c>
      <c r="AA61" s="45">
        <v>1</v>
      </c>
      <c r="AB61" s="45">
        <v>1</v>
      </c>
      <c r="AC61" s="45"/>
      <c r="AD61" s="44"/>
      <c r="AE61" s="44"/>
      <c r="AF61" s="45"/>
    </row>
    <row r="62" spans="1:32" s="39" customFormat="1" ht="45.75" customHeight="1">
      <c r="A62" s="36">
        <v>2</v>
      </c>
      <c r="B62" s="38" t="s">
        <v>0</v>
      </c>
      <c r="C62" s="37" t="s">
        <v>499</v>
      </c>
      <c r="D62" s="38" t="s">
        <v>433</v>
      </c>
      <c r="E62" s="38" t="s">
        <v>24</v>
      </c>
      <c r="F62" s="38" t="s">
        <v>25</v>
      </c>
      <c r="G62" s="38" t="s">
        <v>33</v>
      </c>
      <c r="H62" s="38" t="s">
        <v>123</v>
      </c>
      <c r="I62" s="38" t="s">
        <v>124</v>
      </c>
      <c r="J62" s="38" t="s">
        <v>0</v>
      </c>
      <c r="K62" s="57" t="s">
        <v>116</v>
      </c>
      <c r="L62" s="38" t="s">
        <v>23</v>
      </c>
      <c r="M62" s="40">
        <v>235</v>
      </c>
      <c r="N62" s="40">
        <f>M62*R62</f>
        <v>6580</v>
      </c>
      <c r="O62" s="46">
        <v>92</v>
      </c>
      <c r="P62" s="41">
        <f>+O62*R62</f>
        <v>2576</v>
      </c>
      <c r="Q62" s="42">
        <f t="shared" si="2"/>
        <v>6</v>
      </c>
      <c r="R62" s="43">
        <f t="shared" si="3"/>
        <v>28</v>
      </c>
      <c r="S62" s="44"/>
      <c r="T62" s="44"/>
      <c r="U62" s="44"/>
      <c r="V62" s="44"/>
      <c r="W62" s="44"/>
      <c r="X62" s="45">
        <v>1</v>
      </c>
      <c r="Y62" s="45"/>
      <c r="Z62" s="45">
        <v>7</v>
      </c>
      <c r="AA62" s="45">
        <v>7</v>
      </c>
      <c r="AB62" s="45">
        <v>6</v>
      </c>
      <c r="AC62" s="45">
        <v>4</v>
      </c>
      <c r="AD62" s="45">
        <v>3</v>
      </c>
      <c r="AE62" s="44"/>
      <c r="AF62" s="45"/>
    </row>
    <row r="63" spans="1:32" s="39" customFormat="1" ht="45.75" customHeight="1">
      <c r="A63" s="36">
        <v>2</v>
      </c>
      <c r="B63" s="38" t="s">
        <v>0</v>
      </c>
      <c r="C63" s="37" t="s">
        <v>500</v>
      </c>
      <c r="D63" s="38" t="s">
        <v>433</v>
      </c>
      <c r="E63" s="38" t="s">
        <v>24</v>
      </c>
      <c r="F63" s="38" t="s">
        <v>25</v>
      </c>
      <c r="G63" s="38" t="s">
        <v>33</v>
      </c>
      <c r="H63" s="38" t="s">
        <v>114</v>
      </c>
      <c r="I63" s="38" t="s">
        <v>115</v>
      </c>
      <c r="J63" s="38" t="s">
        <v>0</v>
      </c>
      <c r="K63" s="57" t="s">
        <v>116</v>
      </c>
      <c r="L63" s="38" t="s">
        <v>26</v>
      </c>
      <c r="M63" s="40">
        <v>246.5</v>
      </c>
      <c r="N63" s="40">
        <f>M63*R63</f>
        <v>2465</v>
      </c>
      <c r="O63" s="46">
        <v>96.5</v>
      </c>
      <c r="P63" s="41">
        <f>+O63*R63</f>
        <v>965</v>
      </c>
      <c r="Q63" s="42">
        <f t="shared" si="2"/>
        <v>5</v>
      </c>
      <c r="R63" s="43">
        <f t="shared" si="3"/>
        <v>10</v>
      </c>
      <c r="S63" s="44"/>
      <c r="T63" s="44"/>
      <c r="U63" s="44"/>
      <c r="V63" s="44"/>
      <c r="W63" s="44"/>
      <c r="X63" s="44"/>
      <c r="Y63" s="45">
        <v>2</v>
      </c>
      <c r="Z63" s="45">
        <v>3</v>
      </c>
      <c r="AA63" s="45">
        <v>3</v>
      </c>
      <c r="AB63" s="45">
        <v>1</v>
      </c>
      <c r="AC63" s="45">
        <v>1</v>
      </c>
      <c r="AD63" s="44"/>
      <c r="AE63" s="44"/>
      <c r="AF63" s="45"/>
    </row>
    <row r="64" spans="1:32" s="39" customFormat="1" ht="45.75" customHeight="1">
      <c r="A64" s="36">
        <v>2</v>
      </c>
      <c r="B64" s="38" t="s">
        <v>0</v>
      </c>
      <c r="C64" s="37" t="s">
        <v>501</v>
      </c>
      <c r="D64" s="38" t="s">
        <v>433</v>
      </c>
      <c r="E64" s="38" t="s">
        <v>24</v>
      </c>
      <c r="F64" s="38" t="s">
        <v>25</v>
      </c>
      <c r="G64" s="38" t="s">
        <v>33</v>
      </c>
      <c r="H64" s="38" t="s">
        <v>121</v>
      </c>
      <c r="I64" s="38" t="s">
        <v>122</v>
      </c>
      <c r="J64" s="38" t="s">
        <v>0</v>
      </c>
      <c r="K64" s="57" t="s">
        <v>116</v>
      </c>
      <c r="L64" s="38" t="s">
        <v>37</v>
      </c>
      <c r="M64" s="40">
        <v>246.5</v>
      </c>
      <c r="N64" s="40">
        <f>M64*R64</f>
        <v>3204.5</v>
      </c>
      <c r="O64" s="46">
        <v>96.5</v>
      </c>
      <c r="P64" s="41">
        <f>+O64*R64</f>
        <v>1254.5</v>
      </c>
      <c r="Q64" s="42">
        <f t="shared" si="2"/>
        <v>7</v>
      </c>
      <c r="R64" s="43">
        <f t="shared" si="3"/>
        <v>13</v>
      </c>
      <c r="S64" s="44"/>
      <c r="T64" s="44"/>
      <c r="U64" s="44"/>
      <c r="V64" s="44"/>
      <c r="W64" s="44"/>
      <c r="X64" s="45">
        <v>1</v>
      </c>
      <c r="Y64" s="45">
        <v>3</v>
      </c>
      <c r="Z64" s="45">
        <v>3</v>
      </c>
      <c r="AA64" s="45">
        <v>2</v>
      </c>
      <c r="AB64" s="45">
        <v>2</v>
      </c>
      <c r="AC64" s="45">
        <v>1</v>
      </c>
      <c r="AD64" s="45">
        <v>1</v>
      </c>
      <c r="AE64" s="44"/>
      <c r="AF64" s="45"/>
    </row>
    <row r="65" spans="1:32" s="39" customFormat="1" ht="45.75" customHeight="1">
      <c r="A65" s="36">
        <v>2</v>
      </c>
      <c r="B65" s="38" t="s">
        <v>0</v>
      </c>
      <c r="C65" s="37" t="s">
        <v>502</v>
      </c>
      <c r="D65" s="38" t="s">
        <v>433</v>
      </c>
      <c r="E65" s="38" t="s">
        <v>24</v>
      </c>
      <c r="F65" s="38" t="s">
        <v>25</v>
      </c>
      <c r="G65" s="38" t="s">
        <v>33</v>
      </c>
      <c r="H65" s="38" t="s">
        <v>119</v>
      </c>
      <c r="I65" s="38" t="s">
        <v>120</v>
      </c>
      <c r="J65" s="38" t="s">
        <v>0</v>
      </c>
      <c r="K65" s="57" t="s">
        <v>116</v>
      </c>
      <c r="L65" s="38" t="s">
        <v>26</v>
      </c>
      <c r="M65" s="40">
        <v>228.5</v>
      </c>
      <c r="N65" s="40">
        <f>M65*R65</f>
        <v>5027</v>
      </c>
      <c r="O65" s="46">
        <v>89.5</v>
      </c>
      <c r="P65" s="41">
        <f>+O65*R65</f>
        <v>1969</v>
      </c>
      <c r="Q65" s="42">
        <f t="shared" si="2"/>
        <v>6</v>
      </c>
      <c r="R65" s="43">
        <f t="shared" si="3"/>
        <v>22</v>
      </c>
      <c r="S65" s="44"/>
      <c r="T65" s="44"/>
      <c r="U65" s="44"/>
      <c r="V65" s="44"/>
      <c r="W65" s="44"/>
      <c r="X65" s="44"/>
      <c r="Y65" s="45">
        <v>5</v>
      </c>
      <c r="Z65" s="45">
        <v>5</v>
      </c>
      <c r="AA65" s="45">
        <v>4</v>
      </c>
      <c r="AB65" s="45">
        <v>4</v>
      </c>
      <c r="AC65" s="45">
        <v>3</v>
      </c>
      <c r="AD65" s="45">
        <v>1</v>
      </c>
      <c r="AE65" s="44"/>
      <c r="AF65" s="45"/>
    </row>
    <row r="66" spans="1:32" s="39" customFormat="1" ht="45.75" customHeight="1">
      <c r="A66" s="36">
        <v>2</v>
      </c>
      <c r="B66" s="38" t="s">
        <v>0</v>
      </c>
      <c r="C66" s="37" t="s">
        <v>503</v>
      </c>
      <c r="D66" s="38" t="s">
        <v>433</v>
      </c>
      <c r="E66" s="38" t="s">
        <v>24</v>
      </c>
      <c r="F66" s="38" t="s">
        <v>152</v>
      </c>
      <c r="G66" s="38" t="s">
        <v>217</v>
      </c>
      <c r="H66" s="38" t="s">
        <v>225</v>
      </c>
      <c r="I66" s="38" t="s">
        <v>226</v>
      </c>
      <c r="J66" s="38" t="s">
        <v>0</v>
      </c>
      <c r="K66" s="57" t="s">
        <v>220</v>
      </c>
      <c r="L66" s="38" t="s">
        <v>224</v>
      </c>
      <c r="M66" s="40">
        <v>254</v>
      </c>
      <c r="N66" s="40">
        <f>M66*R66</f>
        <v>2286</v>
      </c>
      <c r="O66" s="41">
        <v>99.6</v>
      </c>
      <c r="P66" s="41">
        <f>+O66*R66</f>
        <v>896.4</v>
      </c>
      <c r="Q66" s="42">
        <f t="shared" si="2"/>
        <v>4</v>
      </c>
      <c r="R66" s="43">
        <f t="shared" si="3"/>
        <v>9</v>
      </c>
      <c r="S66" s="44"/>
      <c r="T66" s="44"/>
      <c r="U66" s="44"/>
      <c r="V66" s="44"/>
      <c r="W66" s="45"/>
      <c r="X66" s="45"/>
      <c r="Y66" s="45"/>
      <c r="Z66" s="45"/>
      <c r="AA66" s="45">
        <v>1</v>
      </c>
      <c r="AB66" s="45">
        <v>2</v>
      </c>
      <c r="AC66" s="45">
        <v>4</v>
      </c>
      <c r="AD66" s="45">
        <v>2</v>
      </c>
      <c r="AE66" s="44"/>
      <c r="AF66" s="45"/>
    </row>
    <row r="67" spans="1:32" s="39" customFormat="1" ht="45.75" customHeight="1">
      <c r="A67" s="36">
        <v>2</v>
      </c>
      <c r="B67" s="38" t="s">
        <v>0</v>
      </c>
      <c r="C67" s="37" t="s">
        <v>504</v>
      </c>
      <c r="D67" s="38" t="s">
        <v>433</v>
      </c>
      <c r="E67" s="38" t="s">
        <v>24</v>
      </c>
      <c r="F67" s="38" t="s">
        <v>25</v>
      </c>
      <c r="G67" s="38" t="s">
        <v>145</v>
      </c>
      <c r="H67" s="38" t="s">
        <v>252</v>
      </c>
      <c r="I67" s="38" t="s">
        <v>253</v>
      </c>
      <c r="J67" s="38" t="s">
        <v>0</v>
      </c>
      <c r="K67" s="57" t="s">
        <v>254</v>
      </c>
      <c r="L67" s="38" t="s">
        <v>255</v>
      </c>
      <c r="M67" s="40">
        <v>199</v>
      </c>
      <c r="N67" s="40">
        <f>M67*R67</f>
        <v>2985</v>
      </c>
      <c r="O67" s="41">
        <v>78</v>
      </c>
      <c r="P67" s="41">
        <f>+O67*R67</f>
        <v>1170</v>
      </c>
      <c r="Q67" s="42">
        <f t="shared" si="2"/>
        <v>5</v>
      </c>
      <c r="R67" s="43">
        <f t="shared" si="3"/>
        <v>15</v>
      </c>
      <c r="S67" s="44"/>
      <c r="T67" s="44"/>
      <c r="U67" s="44"/>
      <c r="V67" s="44"/>
      <c r="W67" s="45">
        <v>3</v>
      </c>
      <c r="X67" s="45">
        <v>6</v>
      </c>
      <c r="Y67" s="45">
        <v>2</v>
      </c>
      <c r="Z67" s="44"/>
      <c r="AA67" s="44"/>
      <c r="AB67" s="44"/>
      <c r="AC67" s="45">
        <v>3</v>
      </c>
      <c r="AD67" s="45">
        <v>1</v>
      </c>
      <c r="AE67" s="44"/>
      <c r="AF67" s="45"/>
    </row>
    <row r="68" spans="1:32" s="39" customFormat="1" ht="45.75" customHeight="1">
      <c r="A68" s="36">
        <v>2</v>
      </c>
      <c r="B68" s="38" t="s">
        <v>0</v>
      </c>
      <c r="C68" s="37" t="s">
        <v>505</v>
      </c>
      <c r="D68" s="38" t="s">
        <v>433</v>
      </c>
      <c r="E68" s="38" t="s">
        <v>24</v>
      </c>
      <c r="F68" s="38" t="s">
        <v>25</v>
      </c>
      <c r="G68" s="38" t="s">
        <v>145</v>
      </c>
      <c r="H68" s="38" t="s">
        <v>258</v>
      </c>
      <c r="I68" s="38" t="s">
        <v>259</v>
      </c>
      <c r="J68" s="38" t="s">
        <v>0</v>
      </c>
      <c r="K68" s="57" t="s">
        <v>254</v>
      </c>
      <c r="L68" s="38" t="s">
        <v>23</v>
      </c>
      <c r="M68" s="40">
        <v>199</v>
      </c>
      <c r="N68" s="40">
        <f>M68*R68</f>
        <v>2189</v>
      </c>
      <c r="O68" s="41">
        <v>78</v>
      </c>
      <c r="P68" s="41">
        <f>+O68*R68</f>
        <v>858</v>
      </c>
      <c r="Q68" s="42">
        <f t="shared" si="2"/>
        <v>5</v>
      </c>
      <c r="R68" s="43">
        <f t="shared" si="3"/>
        <v>11</v>
      </c>
      <c r="S68" s="44"/>
      <c r="T68" s="44"/>
      <c r="U68" s="44"/>
      <c r="V68" s="44"/>
      <c r="W68" s="45">
        <v>1</v>
      </c>
      <c r="X68" s="45">
        <v>4</v>
      </c>
      <c r="Y68" s="45">
        <v>4</v>
      </c>
      <c r="Z68" s="45">
        <v>1</v>
      </c>
      <c r="AA68" s="44"/>
      <c r="AB68" s="44"/>
      <c r="AC68" s="44"/>
      <c r="AD68" s="45">
        <v>1</v>
      </c>
      <c r="AE68" s="44"/>
      <c r="AF68" s="44"/>
    </row>
    <row r="69" spans="1:32" s="39" customFormat="1" ht="45.75" customHeight="1">
      <c r="A69" s="36">
        <v>2</v>
      </c>
      <c r="B69" s="38" t="s">
        <v>0</v>
      </c>
      <c r="C69" s="37" t="s">
        <v>506</v>
      </c>
      <c r="D69" s="38" t="s">
        <v>433</v>
      </c>
      <c r="E69" s="38" t="s">
        <v>24</v>
      </c>
      <c r="F69" s="38" t="s">
        <v>25</v>
      </c>
      <c r="G69" s="38" t="s">
        <v>140</v>
      </c>
      <c r="H69" s="38" t="s">
        <v>250</v>
      </c>
      <c r="I69" s="38" t="s">
        <v>251</v>
      </c>
      <c r="J69" s="38" t="s">
        <v>0</v>
      </c>
      <c r="K69" s="57" t="s">
        <v>143</v>
      </c>
      <c r="L69" s="38" t="s">
        <v>56</v>
      </c>
      <c r="M69" s="40">
        <v>188</v>
      </c>
      <c r="N69" s="40">
        <f>M69*R69</f>
        <v>752</v>
      </c>
      <c r="O69" s="41">
        <v>73.7</v>
      </c>
      <c r="P69" s="41">
        <f>+O69*R69</f>
        <v>294.8</v>
      </c>
      <c r="Q69" s="42">
        <f t="shared" si="2"/>
        <v>3</v>
      </c>
      <c r="R69" s="43">
        <f t="shared" si="3"/>
        <v>4</v>
      </c>
      <c r="S69" s="44"/>
      <c r="T69" s="44"/>
      <c r="U69" s="44"/>
      <c r="V69" s="44"/>
      <c r="W69" s="44"/>
      <c r="X69" s="44"/>
      <c r="Y69" s="45">
        <v>1</v>
      </c>
      <c r="Z69" s="44"/>
      <c r="AA69" s="45">
        <v>1</v>
      </c>
      <c r="AB69" s="45">
        <v>2</v>
      </c>
      <c r="AC69" s="44"/>
      <c r="AD69" s="44"/>
      <c r="AE69" s="44"/>
      <c r="AF69" s="44"/>
    </row>
    <row r="70" spans="1:32" s="39" customFormat="1" ht="45.75" customHeight="1">
      <c r="A70" s="36">
        <v>2</v>
      </c>
      <c r="B70" s="38" t="s">
        <v>0</v>
      </c>
      <c r="C70" s="37" t="s">
        <v>507</v>
      </c>
      <c r="D70" s="38" t="s">
        <v>433</v>
      </c>
      <c r="E70" s="38" t="s">
        <v>24</v>
      </c>
      <c r="F70" s="38" t="s">
        <v>25</v>
      </c>
      <c r="G70" s="38" t="s">
        <v>236</v>
      </c>
      <c r="H70" s="38" t="s">
        <v>239</v>
      </c>
      <c r="I70" s="38" t="s">
        <v>240</v>
      </c>
      <c r="J70" s="38" t="s">
        <v>0</v>
      </c>
      <c r="K70" s="57" t="s">
        <v>147</v>
      </c>
      <c r="L70" s="38" t="s">
        <v>42</v>
      </c>
      <c r="M70" s="40">
        <v>263.5</v>
      </c>
      <c r="N70" s="40">
        <f>M70*R70</f>
        <v>2898.5</v>
      </c>
      <c r="O70" s="41">
        <v>103.3</v>
      </c>
      <c r="P70" s="41">
        <f>+O70*R70</f>
        <v>1136.3</v>
      </c>
      <c r="Q70" s="42">
        <f t="shared" si="2"/>
        <v>7</v>
      </c>
      <c r="R70" s="43">
        <f t="shared" si="3"/>
        <v>11</v>
      </c>
      <c r="S70" s="44"/>
      <c r="T70" s="44"/>
      <c r="U70" s="44"/>
      <c r="V70" s="44"/>
      <c r="W70" s="44"/>
      <c r="X70" s="45">
        <v>1</v>
      </c>
      <c r="Y70" s="45">
        <v>1</v>
      </c>
      <c r="Z70" s="45">
        <v>1</v>
      </c>
      <c r="AA70" s="45">
        <v>1</v>
      </c>
      <c r="AB70" s="45">
        <v>3</v>
      </c>
      <c r="AC70" s="45">
        <v>3</v>
      </c>
      <c r="AD70" s="45">
        <v>1</v>
      </c>
      <c r="AE70" s="44"/>
      <c r="AF70" s="45"/>
    </row>
    <row r="71" spans="1:32" s="39" customFormat="1" ht="45.75" customHeight="1">
      <c r="A71" s="36">
        <v>2</v>
      </c>
      <c r="B71" s="38" t="s">
        <v>0</v>
      </c>
      <c r="C71" s="37" t="s">
        <v>508</v>
      </c>
      <c r="D71" s="38" t="s">
        <v>433</v>
      </c>
      <c r="E71" s="38" t="s">
        <v>24</v>
      </c>
      <c r="F71" s="38" t="s">
        <v>25</v>
      </c>
      <c r="G71" s="38" t="s">
        <v>244</v>
      </c>
      <c r="H71" s="38" t="s">
        <v>246</v>
      </c>
      <c r="I71" s="38" t="s">
        <v>247</v>
      </c>
      <c r="J71" s="38" t="s">
        <v>0</v>
      </c>
      <c r="K71" s="57" t="s">
        <v>245</v>
      </c>
      <c r="L71" s="38" t="s">
        <v>56</v>
      </c>
      <c r="M71" s="40">
        <v>188</v>
      </c>
      <c r="N71" s="40">
        <f>M71*R71</f>
        <v>1880</v>
      </c>
      <c r="O71" s="41">
        <v>73.7</v>
      </c>
      <c r="P71" s="41">
        <f>+O71*R71</f>
        <v>737</v>
      </c>
      <c r="Q71" s="42">
        <f t="shared" ref="Q71:Q102" si="4">COUNTIF(S71:AF71,"&gt;0")</f>
        <v>3</v>
      </c>
      <c r="R71" s="43">
        <f t="shared" ref="R71:R102" si="5">SUM(S71:AF71)</f>
        <v>10</v>
      </c>
      <c r="S71" s="44"/>
      <c r="T71" s="44"/>
      <c r="U71" s="44"/>
      <c r="V71" s="44"/>
      <c r="W71" s="45">
        <v>5</v>
      </c>
      <c r="X71" s="45">
        <v>3</v>
      </c>
      <c r="Y71" s="45">
        <v>2</v>
      </c>
      <c r="Z71" s="44"/>
      <c r="AA71" s="44"/>
      <c r="AB71" s="44"/>
      <c r="AC71" s="44"/>
      <c r="AD71" s="44"/>
      <c r="AE71" s="44"/>
      <c r="AF71" s="44"/>
    </row>
    <row r="72" spans="1:32" s="39" customFormat="1" ht="45.75" customHeight="1">
      <c r="A72" s="36">
        <v>2</v>
      </c>
      <c r="B72" s="38" t="s">
        <v>0</v>
      </c>
      <c r="C72" s="37" t="s">
        <v>509</v>
      </c>
      <c r="D72" s="38" t="s">
        <v>433</v>
      </c>
      <c r="E72" s="38" t="s">
        <v>24</v>
      </c>
      <c r="F72" s="38" t="s">
        <v>25</v>
      </c>
      <c r="G72" s="38" t="s">
        <v>244</v>
      </c>
      <c r="H72" s="38" t="s">
        <v>248</v>
      </c>
      <c r="I72" s="38" t="s">
        <v>249</v>
      </c>
      <c r="J72" s="38" t="s">
        <v>0</v>
      </c>
      <c r="K72" s="57" t="s">
        <v>245</v>
      </c>
      <c r="L72" s="38" t="s">
        <v>94</v>
      </c>
      <c r="M72" s="40">
        <v>188</v>
      </c>
      <c r="N72" s="40">
        <f>M72*R72</f>
        <v>4136</v>
      </c>
      <c r="O72" s="41">
        <v>73.7</v>
      </c>
      <c r="P72" s="41">
        <f>+O72*R72</f>
        <v>1621.4</v>
      </c>
      <c r="Q72" s="42">
        <f t="shared" si="4"/>
        <v>7</v>
      </c>
      <c r="R72" s="43">
        <f t="shared" si="5"/>
        <v>22</v>
      </c>
      <c r="S72" s="44"/>
      <c r="T72" s="44"/>
      <c r="U72" s="44"/>
      <c r="V72" s="44"/>
      <c r="W72" s="45">
        <v>1</v>
      </c>
      <c r="X72" s="45">
        <v>8</v>
      </c>
      <c r="Y72" s="45">
        <v>3</v>
      </c>
      <c r="Z72" s="45">
        <v>3</v>
      </c>
      <c r="AA72" s="45">
        <v>4</v>
      </c>
      <c r="AB72" s="45">
        <v>1</v>
      </c>
      <c r="AC72" s="45">
        <v>2</v>
      </c>
      <c r="AD72" s="44"/>
      <c r="AE72" s="44"/>
      <c r="AF72" s="45"/>
    </row>
    <row r="73" spans="1:32" s="39" customFormat="1" ht="45.75" customHeight="1">
      <c r="A73" s="36">
        <v>2</v>
      </c>
      <c r="B73" s="38" t="s">
        <v>0</v>
      </c>
      <c r="C73" s="37" t="s">
        <v>510</v>
      </c>
      <c r="D73" s="38" t="s">
        <v>433</v>
      </c>
      <c r="E73" s="38" t="s">
        <v>24</v>
      </c>
      <c r="F73" s="38" t="s">
        <v>25</v>
      </c>
      <c r="G73" s="38" t="s">
        <v>233</v>
      </c>
      <c r="H73" s="38" t="s">
        <v>234</v>
      </c>
      <c r="I73" s="38" t="s">
        <v>235</v>
      </c>
      <c r="J73" s="38" t="s">
        <v>0</v>
      </c>
      <c r="K73" s="57" t="s">
        <v>96</v>
      </c>
      <c r="L73" s="38" t="s">
        <v>42</v>
      </c>
      <c r="M73" s="40">
        <v>311</v>
      </c>
      <c r="N73" s="40">
        <f>M73*R73</f>
        <v>4043</v>
      </c>
      <c r="O73" s="41">
        <v>121.9</v>
      </c>
      <c r="P73" s="41">
        <f>+O73*R73</f>
        <v>1584.7</v>
      </c>
      <c r="Q73" s="42">
        <f t="shared" si="4"/>
        <v>6</v>
      </c>
      <c r="R73" s="43">
        <f t="shared" si="5"/>
        <v>13</v>
      </c>
      <c r="S73" s="44"/>
      <c r="T73" s="44"/>
      <c r="U73" s="44"/>
      <c r="V73" s="44"/>
      <c r="W73" s="45"/>
      <c r="X73" s="45">
        <v>1</v>
      </c>
      <c r="Y73" s="45"/>
      <c r="Z73" s="45">
        <v>1</v>
      </c>
      <c r="AA73" s="45">
        <v>2</v>
      </c>
      <c r="AB73" s="45">
        <v>5</v>
      </c>
      <c r="AC73" s="45">
        <v>3</v>
      </c>
      <c r="AD73" s="45">
        <v>1</v>
      </c>
      <c r="AE73" s="44"/>
      <c r="AF73" s="45"/>
    </row>
    <row r="74" spans="1:32" s="39" customFormat="1" ht="45.75" customHeight="1">
      <c r="A74" s="36">
        <v>2</v>
      </c>
      <c r="B74" s="38" t="s">
        <v>0</v>
      </c>
      <c r="C74" s="37" t="s">
        <v>511</v>
      </c>
      <c r="D74" s="38" t="s">
        <v>433</v>
      </c>
      <c r="E74" s="38" t="s">
        <v>22</v>
      </c>
      <c r="F74" s="38" t="s">
        <v>25</v>
      </c>
      <c r="G74" s="38" t="s">
        <v>331</v>
      </c>
      <c r="H74" s="38" t="s">
        <v>332</v>
      </c>
      <c r="I74" s="38" t="s">
        <v>333</v>
      </c>
      <c r="J74" s="38" t="s">
        <v>0</v>
      </c>
      <c r="K74" s="57" t="s">
        <v>334</v>
      </c>
      <c r="L74" s="38" t="s">
        <v>335</v>
      </c>
      <c r="M74" s="40">
        <v>219.5</v>
      </c>
      <c r="N74" s="40">
        <f>M74*R74</f>
        <v>8121.5</v>
      </c>
      <c r="O74" s="41">
        <v>85.9</v>
      </c>
      <c r="P74" s="41">
        <f>+O74*R74</f>
        <v>3178.3</v>
      </c>
      <c r="Q74" s="42">
        <f t="shared" si="4"/>
        <v>9</v>
      </c>
      <c r="R74" s="43">
        <f t="shared" si="5"/>
        <v>37</v>
      </c>
      <c r="S74" s="45">
        <v>2</v>
      </c>
      <c r="T74" s="45">
        <v>3</v>
      </c>
      <c r="U74" s="45">
        <v>4</v>
      </c>
      <c r="V74" s="45">
        <v>7</v>
      </c>
      <c r="W74" s="45">
        <v>5</v>
      </c>
      <c r="X74" s="45">
        <v>6</v>
      </c>
      <c r="Y74" s="45">
        <v>5</v>
      </c>
      <c r="Z74" s="45">
        <v>3</v>
      </c>
      <c r="AA74" s="45">
        <v>2</v>
      </c>
      <c r="AB74" s="44"/>
      <c r="AC74" s="44"/>
      <c r="AD74" s="44"/>
      <c r="AE74" s="44"/>
      <c r="AF74" s="44"/>
    </row>
    <row r="75" spans="1:32" s="39" customFormat="1" ht="45.75" customHeight="1">
      <c r="A75" s="36">
        <v>2</v>
      </c>
      <c r="B75" s="38" t="s">
        <v>0</v>
      </c>
      <c r="C75" s="37" t="s">
        <v>512</v>
      </c>
      <c r="D75" s="38" t="s">
        <v>433</v>
      </c>
      <c r="E75" s="38" t="s">
        <v>22</v>
      </c>
      <c r="F75" s="38" t="s">
        <v>152</v>
      </c>
      <c r="G75" s="38" t="s">
        <v>297</v>
      </c>
      <c r="H75" s="38" t="s">
        <v>304</v>
      </c>
      <c r="I75" s="38" t="s">
        <v>305</v>
      </c>
      <c r="J75" s="38" t="s">
        <v>0</v>
      </c>
      <c r="K75" s="57" t="s">
        <v>298</v>
      </c>
      <c r="L75" s="38" t="s">
        <v>299</v>
      </c>
      <c r="M75" s="40">
        <v>235.5</v>
      </c>
      <c r="N75" s="40">
        <f>M75*R75</f>
        <v>4474.5</v>
      </c>
      <c r="O75" s="41">
        <v>92.2</v>
      </c>
      <c r="P75" s="41">
        <f>+O75*R75</f>
        <v>1751.8</v>
      </c>
      <c r="Q75" s="42">
        <f t="shared" si="4"/>
        <v>7</v>
      </c>
      <c r="R75" s="43">
        <f t="shared" si="5"/>
        <v>19</v>
      </c>
      <c r="S75" s="44"/>
      <c r="T75" s="45">
        <v>1</v>
      </c>
      <c r="U75" s="45"/>
      <c r="V75" s="45">
        <v>2</v>
      </c>
      <c r="W75" s="45">
        <v>4</v>
      </c>
      <c r="X75" s="45">
        <v>5</v>
      </c>
      <c r="Y75" s="45">
        <v>3</v>
      </c>
      <c r="Z75" s="45">
        <v>3</v>
      </c>
      <c r="AA75" s="45">
        <v>1</v>
      </c>
      <c r="AB75" s="44"/>
      <c r="AC75" s="44"/>
      <c r="AD75" s="44"/>
      <c r="AE75" s="44"/>
      <c r="AF75" s="44"/>
    </row>
    <row r="76" spans="1:32" s="39" customFormat="1" ht="45.75" customHeight="1">
      <c r="A76" s="36">
        <v>2</v>
      </c>
      <c r="B76" s="38" t="s">
        <v>0</v>
      </c>
      <c r="C76" s="37" t="s">
        <v>513</v>
      </c>
      <c r="D76" s="38" t="s">
        <v>433</v>
      </c>
      <c r="E76" s="38" t="s">
        <v>22</v>
      </c>
      <c r="F76" s="38" t="s">
        <v>152</v>
      </c>
      <c r="G76" s="38" t="s">
        <v>297</v>
      </c>
      <c r="H76" s="38" t="s">
        <v>300</v>
      </c>
      <c r="I76" s="38" t="s">
        <v>301</v>
      </c>
      <c r="J76" s="38" t="s">
        <v>0</v>
      </c>
      <c r="K76" s="57" t="s">
        <v>302</v>
      </c>
      <c r="L76" s="38" t="s">
        <v>303</v>
      </c>
      <c r="M76" s="40">
        <v>245</v>
      </c>
      <c r="N76" s="40">
        <f>M76*R76</f>
        <v>1225</v>
      </c>
      <c r="O76" s="41">
        <v>95.9</v>
      </c>
      <c r="P76" s="41">
        <f>+O76*R76</f>
        <v>479.5</v>
      </c>
      <c r="Q76" s="42">
        <f t="shared" si="4"/>
        <v>5</v>
      </c>
      <c r="R76" s="43">
        <f t="shared" si="5"/>
        <v>5</v>
      </c>
      <c r="S76" s="45">
        <v>1</v>
      </c>
      <c r="T76" s="44"/>
      <c r="U76" s="45">
        <v>1</v>
      </c>
      <c r="V76" s="44"/>
      <c r="W76" s="45">
        <v>1</v>
      </c>
      <c r="X76" s="44"/>
      <c r="Y76" s="45">
        <v>1</v>
      </c>
      <c r="Z76" s="45">
        <v>1</v>
      </c>
      <c r="AA76" s="44"/>
      <c r="AB76" s="44"/>
      <c r="AC76" s="44"/>
      <c r="AD76" s="44"/>
      <c r="AE76" s="44"/>
      <c r="AF76" s="44"/>
    </row>
    <row r="77" spans="1:32" s="39" customFormat="1" ht="45.75" customHeight="1">
      <c r="A77" s="36">
        <v>2</v>
      </c>
      <c r="B77" s="38" t="s">
        <v>0</v>
      </c>
      <c r="C77" s="37" t="s">
        <v>514</v>
      </c>
      <c r="D77" s="38" t="s">
        <v>433</v>
      </c>
      <c r="E77" s="38" t="s">
        <v>22</v>
      </c>
      <c r="F77" s="38" t="s">
        <v>25</v>
      </c>
      <c r="G77" s="38" t="s">
        <v>314</v>
      </c>
      <c r="H77" s="38" t="s">
        <v>315</v>
      </c>
      <c r="I77" s="38" t="s">
        <v>316</v>
      </c>
      <c r="J77" s="38" t="s">
        <v>0</v>
      </c>
      <c r="K77" s="57" t="s">
        <v>317</v>
      </c>
      <c r="L77" s="38" t="s">
        <v>318</v>
      </c>
      <c r="M77" s="40">
        <v>245</v>
      </c>
      <c r="N77" s="40">
        <f>M77*R77</f>
        <v>8330</v>
      </c>
      <c r="O77" s="41">
        <v>95.9</v>
      </c>
      <c r="P77" s="41">
        <f>+O77*R77</f>
        <v>3260.6000000000004</v>
      </c>
      <c r="Q77" s="42">
        <f t="shared" si="4"/>
        <v>9</v>
      </c>
      <c r="R77" s="43">
        <f t="shared" si="5"/>
        <v>34</v>
      </c>
      <c r="S77" s="45">
        <v>1</v>
      </c>
      <c r="T77" s="45">
        <v>6</v>
      </c>
      <c r="U77" s="45">
        <v>6</v>
      </c>
      <c r="V77" s="45">
        <v>7</v>
      </c>
      <c r="W77" s="45">
        <v>3</v>
      </c>
      <c r="X77" s="45">
        <v>3</v>
      </c>
      <c r="Y77" s="45">
        <v>3</v>
      </c>
      <c r="Z77" s="45">
        <v>3</v>
      </c>
      <c r="AA77" s="45">
        <v>2</v>
      </c>
      <c r="AB77" s="44"/>
      <c r="AC77" s="44"/>
      <c r="AD77" s="44"/>
      <c r="AE77" s="44"/>
      <c r="AF77" s="44"/>
    </row>
    <row r="78" spans="1:32" s="39" customFormat="1" ht="45.75" customHeight="1">
      <c r="A78" s="36">
        <v>2</v>
      </c>
      <c r="B78" s="38" t="s">
        <v>0</v>
      </c>
      <c r="C78" s="37" t="s">
        <v>515</v>
      </c>
      <c r="D78" s="38" t="s">
        <v>433</v>
      </c>
      <c r="E78" s="38" t="s">
        <v>22</v>
      </c>
      <c r="F78" s="38" t="s">
        <v>25</v>
      </c>
      <c r="G78" s="38" t="s">
        <v>326</v>
      </c>
      <c r="H78" s="38" t="s">
        <v>327</v>
      </c>
      <c r="I78" s="38" t="s">
        <v>328</v>
      </c>
      <c r="J78" s="38" t="s">
        <v>0</v>
      </c>
      <c r="K78" s="57" t="s">
        <v>329</v>
      </c>
      <c r="L78" s="38" t="s">
        <v>330</v>
      </c>
      <c r="M78" s="40">
        <v>289</v>
      </c>
      <c r="N78" s="40">
        <f>M78*R78</f>
        <v>5780</v>
      </c>
      <c r="O78" s="41">
        <v>107</v>
      </c>
      <c r="P78" s="41">
        <f>+O78*R78</f>
        <v>2140</v>
      </c>
      <c r="Q78" s="42">
        <f t="shared" si="4"/>
        <v>7</v>
      </c>
      <c r="R78" s="43">
        <f t="shared" si="5"/>
        <v>20</v>
      </c>
      <c r="S78" s="45"/>
      <c r="T78" s="44"/>
      <c r="U78" s="45">
        <v>1</v>
      </c>
      <c r="V78" s="45">
        <v>1</v>
      </c>
      <c r="W78" s="45">
        <v>3</v>
      </c>
      <c r="X78" s="45">
        <v>3</v>
      </c>
      <c r="Y78" s="45">
        <v>4</v>
      </c>
      <c r="Z78" s="45">
        <v>6</v>
      </c>
      <c r="AA78" s="45">
        <v>2</v>
      </c>
      <c r="AB78" s="44"/>
      <c r="AC78" s="44"/>
      <c r="AD78" s="44"/>
      <c r="AE78" s="44"/>
      <c r="AF78" s="44"/>
    </row>
    <row r="79" spans="1:32" s="39" customFormat="1" ht="45.75" customHeight="1">
      <c r="A79" s="36">
        <v>2</v>
      </c>
      <c r="B79" s="38" t="s">
        <v>0</v>
      </c>
      <c r="C79" s="37" t="s">
        <v>516</v>
      </c>
      <c r="D79" s="38" t="s">
        <v>433</v>
      </c>
      <c r="E79" s="38" t="s">
        <v>22</v>
      </c>
      <c r="F79" s="38" t="s">
        <v>25</v>
      </c>
      <c r="G79" s="38" t="s">
        <v>28</v>
      </c>
      <c r="H79" s="38" t="s">
        <v>38</v>
      </c>
      <c r="I79" s="38" t="s">
        <v>39</v>
      </c>
      <c r="J79" s="38" t="s">
        <v>0</v>
      </c>
      <c r="K79" s="57" t="s">
        <v>36</v>
      </c>
      <c r="L79" s="38" t="s">
        <v>40</v>
      </c>
      <c r="M79" s="40">
        <v>219.5</v>
      </c>
      <c r="N79" s="40">
        <f>M79*R79</f>
        <v>6365.5</v>
      </c>
      <c r="O79" s="41">
        <v>85.9</v>
      </c>
      <c r="P79" s="41">
        <f>+O79*R79</f>
        <v>2491.1000000000004</v>
      </c>
      <c r="Q79" s="42">
        <f t="shared" si="4"/>
        <v>8</v>
      </c>
      <c r="R79" s="43">
        <f t="shared" si="5"/>
        <v>29</v>
      </c>
      <c r="S79" s="44"/>
      <c r="T79" s="45">
        <v>1</v>
      </c>
      <c r="U79" s="45">
        <v>5</v>
      </c>
      <c r="V79" s="45">
        <v>5</v>
      </c>
      <c r="W79" s="45">
        <v>7</v>
      </c>
      <c r="X79" s="45">
        <v>6</v>
      </c>
      <c r="Y79" s="45">
        <v>3</v>
      </c>
      <c r="Z79" s="45">
        <v>1</v>
      </c>
      <c r="AA79" s="45">
        <v>1</v>
      </c>
      <c r="AB79" s="44"/>
      <c r="AC79" s="44"/>
      <c r="AD79" s="44"/>
      <c r="AE79" s="44"/>
      <c r="AF79" s="44"/>
    </row>
    <row r="80" spans="1:32" s="39" customFormat="1" ht="45.75" customHeight="1">
      <c r="A80" s="36">
        <v>2</v>
      </c>
      <c r="B80" s="38" t="s">
        <v>0</v>
      </c>
      <c r="C80" s="37" t="s">
        <v>517</v>
      </c>
      <c r="D80" s="38" t="s">
        <v>433</v>
      </c>
      <c r="E80" s="38" t="s">
        <v>22</v>
      </c>
      <c r="F80" s="38" t="s">
        <v>25</v>
      </c>
      <c r="G80" s="38" t="s">
        <v>161</v>
      </c>
      <c r="H80" s="38" t="s">
        <v>162</v>
      </c>
      <c r="I80" s="38" t="s">
        <v>163</v>
      </c>
      <c r="J80" s="38" t="s">
        <v>0</v>
      </c>
      <c r="K80" s="57" t="s">
        <v>164</v>
      </c>
      <c r="L80" s="38" t="s">
        <v>165</v>
      </c>
      <c r="M80" s="40">
        <v>199</v>
      </c>
      <c r="N80" s="40">
        <f>M80*R80</f>
        <v>2388</v>
      </c>
      <c r="O80" s="41">
        <v>78</v>
      </c>
      <c r="P80" s="41">
        <f>+O80*R80</f>
        <v>936</v>
      </c>
      <c r="Q80" s="42">
        <f t="shared" si="4"/>
        <v>6</v>
      </c>
      <c r="R80" s="43">
        <f t="shared" si="5"/>
        <v>12</v>
      </c>
      <c r="S80" s="44"/>
      <c r="T80" s="45">
        <v>1</v>
      </c>
      <c r="U80" s="45">
        <v>3</v>
      </c>
      <c r="V80" s="45">
        <v>2</v>
      </c>
      <c r="W80" s="45">
        <v>2</v>
      </c>
      <c r="X80" s="45">
        <v>3</v>
      </c>
      <c r="Y80" s="45">
        <v>1</v>
      </c>
      <c r="Z80" s="44"/>
      <c r="AA80" s="44"/>
      <c r="AB80" s="44"/>
      <c r="AC80" s="44"/>
      <c r="AD80" s="44"/>
      <c r="AE80" s="44"/>
      <c r="AF80" s="44"/>
    </row>
    <row r="81" spans="1:32" s="39" customFormat="1" ht="45.75" customHeight="1">
      <c r="A81" s="36">
        <v>2</v>
      </c>
      <c r="B81" s="38" t="s">
        <v>0</v>
      </c>
      <c r="C81" s="37" t="s">
        <v>518</v>
      </c>
      <c r="D81" s="38" t="s">
        <v>433</v>
      </c>
      <c r="E81" s="38" t="s">
        <v>22</v>
      </c>
      <c r="F81" s="38" t="s">
        <v>25</v>
      </c>
      <c r="G81" s="38" t="s">
        <v>205</v>
      </c>
      <c r="H81" s="38" t="s">
        <v>206</v>
      </c>
      <c r="I81" s="38" t="s">
        <v>207</v>
      </c>
      <c r="J81" s="38" t="s">
        <v>0</v>
      </c>
      <c r="K81" s="57" t="s">
        <v>208</v>
      </c>
      <c r="L81" s="38" t="s">
        <v>159</v>
      </c>
      <c r="M81" s="40">
        <v>199</v>
      </c>
      <c r="N81" s="40">
        <f>M81*R81</f>
        <v>2786</v>
      </c>
      <c r="O81" s="41">
        <v>78</v>
      </c>
      <c r="P81" s="41">
        <f>+O81*R81</f>
        <v>1092</v>
      </c>
      <c r="Q81" s="42">
        <f t="shared" si="4"/>
        <v>7</v>
      </c>
      <c r="R81" s="43">
        <f t="shared" si="5"/>
        <v>14</v>
      </c>
      <c r="S81" s="44"/>
      <c r="T81" s="45"/>
      <c r="U81" s="45">
        <v>2</v>
      </c>
      <c r="V81" s="45">
        <v>1</v>
      </c>
      <c r="W81" s="45">
        <v>2</v>
      </c>
      <c r="X81" s="45">
        <v>3</v>
      </c>
      <c r="Y81" s="45">
        <v>3</v>
      </c>
      <c r="Z81" s="45">
        <v>2</v>
      </c>
      <c r="AA81" s="45">
        <v>1</v>
      </c>
      <c r="AB81" s="44"/>
      <c r="AC81" s="44"/>
      <c r="AD81" s="44"/>
      <c r="AE81" s="44"/>
      <c r="AF81" s="44"/>
    </row>
    <row r="82" spans="1:32" s="39" customFormat="1" ht="45.75" customHeight="1">
      <c r="A82" s="36">
        <v>2</v>
      </c>
      <c r="B82" s="38" t="s">
        <v>0</v>
      </c>
      <c r="C82" s="37" t="s">
        <v>519</v>
      </c>
      <c r="D82" s="38" t="s">
        <v>433</v>
      </c>
      <c r="E82" s="38" t="s">
        <v>22</v>
      </c>
      <c r="F82" s="38" t="s">
        <v>25</v>
      </c>
      <c r="G82" s="38" t="s">
        <v>205</v>
      </c>
      <c r="H82" s="38" t="s">
        <v>209</v>
      </c>
      <c r="I82" s="38" t="s">
        <v>210</v>
      </c>
      <c r="J82" s="38" t="s">
        <v>0</v>
      </c>
      <c r="K82" s="57" t="s">
        <v>208</v>
      </c>
      <c r="L82" s="38" t="s">
        <v>211</v>
      </c>
      <c r="M82" s="40">
        <v>199</v>
      </c>
      <c r="N82" s="40">
        <f>M82*R82</f>
        <v>4577</v>
      </c>
      <c r="O82" s="41">
        <v>78</v>
      </c>
      <c r="P82" s="41">
        <f>+O82*R82</f>
        <v>1794</v>
      </c>
      <c r="Q82" s="42">
        <f t="shared" si="4"/>
        <v>7</v>
      </c>
      <c r="R82" s="43">
        <f t="shared" si="5"/>
        <v>23</v>
      </c>
      <c r="S82" s="45"/>
      <c r="T82" s="45">
        <v>3</v>
      </c>
      <c r="U82" s="45">
        <v>6</v>
      </c>
      <c r="V82" s="45">
        <v>5</v>
      </c>
      <c r="W82" s="45">
        <v>3</v>
      </c>
      <c r="X82" s="45">
        <v>3</v>
      </c>
      <c r="Y82" s="45">
        <v>2</v>
      </c>
      <c r="Z82" s="45">
        <v>1</v>
      </c>
      <c r="AA82" s="44"/>
      <c r="AB82" s="44"/>
      <c r="AC82" s="44"/>
      <c r="AD82" s="44"/>
      <c r="AE82" s="44"/>
      <c r="AF82" s="44"/>
    </row>
    <row r="83" spans="1:32" s="39" customFormat="1" ht="45.75" customHeight="1">
      <c r="A83" s="36">
        <v>2</v>
      </c>
      <c r="B83" s="38" t="s">
        <v>0</v>
      </c>
      <c r="C83" s="37" t="s">
        <v>520</v>
      </c>
      <c r="D83" s="38" t="s">
        <v>433</v>
      </c>
      <c r="E83" s="38" t="s">
        <v>22</v>
      </c>
      <c r="F83" s="38" t="s">
        <v>25</v>
      </c>
      <c r="G83" s="38" t="s">
        <v>212</v>
      </c>
      <c r="H83" s="38" t="s">
        <v>213</v>
      </c>
      <c r="I83" s="38" t="s">
        <v>214</v>
      </c>
      <c r="J83" s="38" t="s">
        <v>0</v>
      </c>
      <c r="K83" s="57" t="s">
        <v>215</v>
      </c>
      <c r="L83" s="38" t="s">
        <v>216</v>
      </c>
      <c r="M83" s="40">
        <v>199</v>
      </c>
      <c r="N83" s="40">
        <f>M83*R83</f>
        <v>4179</v>
      </c>
      <c r="O83" s="41">
        <v>78</v>
      </c>
      <c r="P83" s="41">
        <f>+O83*R83</f>
        <v>1638</v>
      </c>
      <c r="Q83" s="42">
        <f t="shared" si="4"/>
        <v>8</v>
      </c>
      <c r="R83" s="43">
        <f t="shared" si="5"/>
        <v>21</v>
      </c>
      <c r="S83" s="45"/>
      <c r="T83" s="45">
        <v>1</v>
      </c>
      <c r="U83" s="45">
        <v>2</v>
      </c>
      <c r="V83" s="45">
        <v>5</v>
      </c>
      <c r="W83" s="45">
        <v>4</v>
      </c>
      <c r="X83" s="45">
        <v>5</v>
      </c>
      <c r="Y83" s="45">
        <v>2</v>
      </c>
      <c r="Z83" s="45">
        <v>1</v>
      </c>
      <c r="AA83" s="45">
        <v>1</v>
      </c>
      <c r="AB83" s="44"/>
      <c r="AC83" s="44"/>
      <c r="AD83" s="44"/>
      <c r="AE83" s="44"/>
      <c r="AF83" s="44"/>
    </row>
    <row r="84" spans="1:32" s="39" customFormat="1" ht="45.75" customHeight="1">
      <c r="A84" s="36">
        <v>2</v>
      </c>
      <c r="B84" s="38" t="s">
        <v>0</v>
      </c>
      <c r="C84" s="37" t="s">
        <v>521</v>
      </c>
      <c r="D84" s="38" t="s">
        <v>433</v>
      </c>
      <c r="E84" s="38" t="s">
        <v>22</v>
      </c>
      <c r="F84" s="38" t="s">
        <v>25</v>
      </c>
      <c r="G84" s="38" t="s">
        <v>188</v>
      </c>
      <c r="H84" s="38" t="s">
        <v>196</v>
      </c>
      <c r="I84" s="38" t="s">
        <v>197</v>
      </c>
      <c r="J84" s="38" t="s">
        <v>0</v>
      </c>
      <c r="K84" s="57" t="s">
        <v>191</v>
      </c>
      <c r="L84" s="38" t="s">
        <v>198</v>
      </c>
      <c r="M84" s="40">
        <v>282.5</v>
      </c>
      <c r="N84" s="40">
        <f>M84*R84</f>
        <v>3107.5</v>
      </c>
      <c r="O84" s="41">
        <v>110.7</v>
      </c>
      <c r="P84" s="41">
        <f>+O84*R84</f>
        <v>1217.7</v>
      </c>
      <c r="Q84" s="42">
        <f t="shared" si="4"/>
        <v>5</v>
      </c>
      <c r="R84" s="43">
        <f t="shared" si="5"/>
        <v>11</v>
      </c>
      <c r="S84" s="44"/>
      <c r="T84" s="45">
        <v>1</v>
      </c>
      <c r="U84" s="45">
        <v>4</v>
      </c>
      <c r="V84" s="44"/>
      <c r="W84" s="44"/>
      <c r="X84" s="45">
        <v>2</v>
      </c>
      <c r="Y84" s="45">
        <v>3</v>
      </c>
      <c r="Z84" s="45">
        <v>1</v>
      </c>
      <c r="AA84" s="44"/>
      <c r="AB84" s="44"/>
      <c r="AC84" s="44"/>
      <c r="AD84" s="44"/>
      <c r="AE84" s="44"/>
      <c r="AF84" s="44"/>
    </row>
    <row r="85" spans="1:32" s="39" customFormat="1" ht="45.75" customHeight="1">
      <c r="A85" s="36">
        <v>2</v>
      </c>
      <c r="B85" s="38" t="s">
        <v>0</v>
      </c>
      <c r="C85" s="37" t="s">
        <v>522</v>
      </c>
      <c r="D85" s="38" t="s">
        <v>433</v>
      </c>
      <c r="E85" s="38" t="s">
        <v>22</v>
      </c>
      <c r="F85" s="38" t="s">
        <v>25</v>
      </c>
      <c r="G85" s="38" t="s">
        <v>178</v>
      </c>
      <c r="H85" s="38" t="s">
        <v>182</v>
      </c>
      <c r="I85" s="38" t="s">
        <v>183</v>
      </c>
      <c r="J85" s="38" t="s">
        <v>0</v>
      </c>
      <c r="K85" s="57" t="s">
        <v>179</v>
      </c>
      <c r="L85" s="38" t="s">
        <v>184</v>
      </c>
      <c r="M85" s="40">
        <v>216.5</v>
      </c>
      <c r="N85" s="40">
        <f>M85*R85</f>
        <v>3464</v>
      </c>
      <c r="O85" s="41">
        <v>84.8</v>
      </c>
      <c r="P85" s="41">
        <f>+O85*R85</f>
        <v>1356.8</v>
      </c>
      <c r="Q85" s="42">
        <f t="shared" si="4"/>
        <v>7</v>
      </c>
      <c r="R85" s="43">
        <f t="shared" si="5"/>
        <v>16</v>
      </c>
      <c r="S85" s="44"/>
      <c r="T85" s="45">
        <v>3</v>
      </c>
      <c r="U85" s="45">
        <v>1</v>
      </c>
      <c r="V85" s="45">
        <v>5</v>
      </c>
      <c r="W85" s="45">
        <v>2</v>
      </c>
      <c r="X85" s="45">
        <v>1</v>
      </c>
      <c r="Y85" s="45">
        <v>1</v>
      </c>
      <c r="Z85" s="45">
        <v>3</v>
      </c>
      <c r="AA85" s="44"/>
      <c r="AB85" s="44"/>
      <c r="AC85" s="44"/>
      <c r="AD85" s="44"/>
      <c r="AE85" s="44"/>
      <c r="AF85" s="44"/>
    </row>
    <row r="86" spans="1:32" s="39" customFormat="1" ht="45.75" customHeight="1">
      <c r="A86" s="36">
        <v>2</v>
      </c>
      <c r="B86" s="38" t="s">
        <v>0</v>
      </c>
      <c r="C86" s="37" t="s">
        <v>523</v>
      </c>
      <c r="D86" s="38" t="s">
        <v>433</v>
      </c>
      <c r="E86" s="38" t="s">
        <v>22</v>
      </c>
      <c r="F86" s="38" t="s">
        <v>25</v>
      </c>
      <c r="G86" s="38" t="s">
        <v>178</v>
      </c>
      <c r="H86" s="38" t="s">
        <v>185</v>
      </c>
      <c r="I86" s="38" t="s">
        <v>186</v>
      </c>
      <c r="J86" s="38" t="s">
        <v>0</v>
      </c>
      <c r="K86" s="57" t="s">
        <v>179</v>
      </c>
      <c r="L86" s="38" t="s">
        <v>187</v>
      </c>
      <c r="M86" s="40">
        <v>216.5</v>
      </c>
      <c r="N86" s="40">
        <f>M86*R86</f>
        <v>4113.5</v>
      </c>
      <c r="O86" s="41">
        <v>84.8</v>
      </c>
      <c r="P86" s="41">
        <f>+O86*R86</f>
        <v>1611.2</v>
      </c>
      <c r="Q86" s="42">
        <f t="shared" si="4"/>
        <v>6</v>
      </c>
      <c r="R86" s="43">
        <f t="shared" si="5"/>
        <v>19</v>
      </c>
      <c r="S86" s="44"/>
      <c r="T86" s="45">
        <v>4</v>
      </c>
      <c r="U86" s="45">
        <v>3</v>
      </c>
      <c r="V86" s="45">
        <v>6</v>
      </c>
      <c r="W86" s="45">
        <v>2</v>
      </c>
      <c r="X86" s="45">
        <v>2</v>
      </c>
      <c r="Y86" s="45">
        <v>2</v>
      </c>
      <c r="Z86" s="44"/>
      <c r="AA86" s="44"/>
      <c r="AB86" s="44"/>
      <c r="AC86" s="44"/>
      <c r="AD86" s="44"/>
      <c r="AE86" s="44"/>
      <c r="AF86" s="44"/>
    </row>
    <row r="87" spans="1:32" s="39" customFormat="1" ht="45.75" customHeight="1">
      <c r="A87" s="36">
        <v>2</v>
      </c>
      <c r="B87" s="38" t="s">
        <v>0</v>
      </c>
      <c r="C87" s="37" t="s">
        <v>524</v>
      </c>
      <c r="D87" s="38" t="s">
        <v>433</v>
      </c>
      <c r="E87" s="38" t="s">
        <v>22</v>
      </c>
      <c r="F87" s="38" t="s">
        <v>25</v>
      </c>
      <c r="G87" s="38" t="s">
        <v>173</v>
      </c>
      <c r="H87" s="38" t="s">
        <v>174</v>
      </c>
      <c r="I87" s="38" t="s">
        <v>175</v>
      </c>
      <c r="J87" s="38" t="s">
        <v>0</v>
      </c>
      <c r="K87" s="57" t="s">
        <v>176</v>
      </c>
      <c r="L87" s="38" t="s">
        <v>177</v>
      </c>
      <c r="M87" s="40">
        <v>245</v>
      </c>
      <c r="N87" s="40">
        <f>M87*R87</f>
        <v>735</v>
      </c>
      <c r="O87" s="41">
        <v>95.9</v>
      </c>
      <c r="P87" s="41">
        <f>+O87*R87</f>
        <v>287.70000000000005</v>
      </c>
      <c r="Q87" s="42">
        <f t="shared" si="4"/>
        <v>3</v>
      </c>
      <c r="R87" s="43">
        <f t="shared" si="5"/>
        <v>3</v>
      </c>
      <c r="S87" s="44"/>
      <c r="T87" s="44"/>
      <c r="U87" s="44"/>
      <c r="V87" s="44"/>
      <c r="W87" s="44"/>
      <c r="X87" s="44"/>
      <c r="Y87" s="45">
        <v>1</v>
      </c>
      <c r="Z87" s="45">
        <v>1</v>
      </c>
      <c r="AA87" s="45">
        <v>1</v>
      </c>
      <c r="AB87" s="44"/>
      <c r="AC87" s="44"/>
      <c r="AD87" s="44"/>
      <c r="AE87" s="44"/>
      <c r="AF87" s="44"/>
    </row>
    <row r="88" spans="1:32" s="39" customFormat="1" ht="45.75" customHeight="1">
      <c r="A88" s="36">
        <v>2</v>
      </c>
      <c r="B88" s="38" t="s">
        <v>0</v>
      </c>
      <c r="C88" s="37" t="s">
        <v>525</v>
      </c>
      <c r="D88" s="38" t="s">
        <v>434</v>
      </c>
      <c r="E88" s="38" t="s">
        <v>24</v>
      </c>
      <c r="F88" s="38" t="s">
        <v>25</v>
      </c>
      <c r="G88" s="38" t="s">
        <v>104</v>
      </c>
      <c r="H88" s="38" t="s">
        <v>417</v>
      </c>
      <c r="I88" s="38" t="s">
        <v>418</v>
      </c>
      <c r="J88" s="38" t="s">
        <v>0</v>
      </c>
      <c r="K88" s="57" t="s">
        <v>60</v>
      </c>
      <c r="L88" s="38" t="s">
        <v>419</v>
      </c>
      <c r="M88" s="40">
        <v>139</v>
      </c>
      <c r="N88" s="40">
        <f>M88*R88</f>
        <v>9591</v>
      </c>
      <c r="O88" s="41">
        <v>54.5</v>
      </c>
      <c r="P88" s="41">
        <f>+O88*R88</f>
        <v>3760.5</v>
      </c>
      <c r="Q88" s="42">
        <f t="shared" si="4"/>
        <v>7</v>
      </c>
      <c r="R88" s="43">
        <f t="shared" si="5"/>
        <v>69</v>
      </c>
      <c r="S88" s="44"/>
      <c r="T88" s="44"/>
      <c r="U88" s="44"/>
      <c r="V88" s="44"/>
      <c r="W88" s="44"/>
      <c r="X88" s="45">
        <v>9</v>
      </c>
      <c r="Y88" s="45">
        <v>11</v>
      </c>
      <c r="Z88" s="45">
        <v>11</v>
      </c>
      <c r="AA88" s="45">
        <v>14</v>
      </c>
      <c r="AB88" s="45">
        <v>6</v>
      </c>
      <c r="AC88" s="45">
        <v>12</v>
      </c>
      <c r="AD88" s="45">
        <v>6</v>
      </c>
      <c r="AE88" s="44"/>
      <c r="AF88" s="45"/>
    </row>
    <row r="89" spans="1:32" s="39" customFormat="1" ht="45.75" customHeight="1">
      <c r="A89" s="36">
        <v>2</v>
      </c>
      <c r="B89" s="38" t="s">
        <v>0</v>
      </c>
      <c r="C89" s="37" t="s">
        <v>526</v>
      </c>
      <c r="D89" s="38" t="s">
        <v>434</v>
      </c>
      <c r="E89" s="38" t="s">
        <v>24</v>
      </c>
      <c r="F89" s="38" t="s">
        <v>25</v>
      </c>
      <c r="G89" s="38" t="s">
        <v>366</v>
      </c>
      <c r="H89" s="38" t="s">
        <v>407</v>
      </c>
      <c r="I89" s="38" t="s">
        <v>408</v>
      </c>
      <c r="J89" s="38" t="s">
        <v>0</v>
      </c>
      <c r="K89" s="57" t="s">
        <v>409</v>
      </c>
      <c r="L89" s="38" t="s">
        <v>410</v>
      </c>
      <c r="M89" s="40">
        <v>179.5</v>
      </c>
      <c r="N89" s="40">
        <f>M89*R89</f>
        <v>897.5</v>
      </c>
      <c r="O89" s="46">
        <v>70.2</v>
      </c>
      <c r="P89" s="41">
        <f>+O89*R89</f>
        <v>351</v>
      </c>
      <c r="Q89" s="42">
        <f t="shared" si="4"/>
        <v>4</v>
      </c>
      <c r="R89" s="43">
        <f t="shared" si="5"/>
        <v>5</v>
      </c>
      <c r="S89" s="44"/>
      <c r="T89" s="44"/>
      <c r="U89" s="44"/>
      <c r="V89" s="44"/>
      <c r="W89" s="44"/>
      <c r="X89" s="44"/>
      <c r="Y89" s="44"/>
      <c r="Z89" s="44"/>
      <c r="AA89" s="45">
        <v>1</v>
      </c>
      <c r="AB89" s="45">
        <v>2</v>
      </c>
      <c r="AC89" s="45">
        <v>1</v>
      </c>
      <c r="AD89" s="45">
        <v>1</v>
      </c>
      <c r="AE89" s="44"/>
      <c r="AF89" s="45"/>
    </row>
    <row r="90" spans="1:32" s="39" customFormat="1" ht="45.75" customHeight="1">
      <c r="A90" s="36">
        <v>2</v>
      </c>
      <c r="B90" s="38" t="s">
        <v>0</v>
      </c>
      <c r="C90" s="37" t="s">
        <v>527</v>
      </c>
      <c r="D90" s="38" t="s">
        <v>434</v>
      </c>
      <c r="E90" s="38" t="s">
        <v>24</v>
      </c>
      <c r="F90" s="38" t="s">
        <v>25</v>
      </c>
      <c r="G90" s="38" t="s">
        <v>420</v>
      </c>
      <c r="H90" s="38" t="s">
        <v>423</v>
      </c>
      <c r="I90" s="38" t="s">
        <v>424</v>
      </c>
      <c r="J90" s="38" t="s">
        <v>0</v>
      </c>
      <c r="K90" s="57" t="s">
        <v>147</v>
      </c>
      <c r="L90" s="38" t="s">
        <v>56</v>
      </c>
      <c r="M90" s="40">
        <v>282.5</v>
      </c>
      <c r="N90" s="40">
        <f>M90*R90</f>
        <v>2825</v>
      </c>
      <c r="O90" s="46">
        <v>110.7</v>
      </c>
      <c r="P90" s="41">
        <f>+O90*R90</f>
        <v>1107</v>
      </c>
      <c r="Q90" s="42">
        <f t="shared" si="4"/>
        <v>4</v>
      </c>
      <c r="R90" s="43">
        <f t="shared" si="5"/>
        <v>10</v>
      </c>
      <c r="S90" s="44"/>
      <c r="T90" s="44"/>
      <c r="U90" s="44"/>
      <c r="V90" s="44"/>
      <c r="W90" s="44"/>
      <c r="X90" s="45">
        <v>3</v>
      </c>
      <c r="Y90" s="45">
        <v>2</v>
      </c>
      <c r="Z90" s="45">
        <v>4</v>
      </c>
      <c r="AA90" s="45">
        <v>1</v>
      </c>
      <c r="AB90" s="44"/>
      <c r="AC90" s="44"/>
      <c r="AD90" s="44"/>
      <c r="AE90" s="44"/>
      <c r="AF90" s="44"/>
    </row>
    <row r="91" spans="1:32" s="39" customFormat="1" ht="45.75" customHeight="1">
      <c r="A91" s="36">
        <v>2</v>
      </c>
      <c r="B91" s="38" t="s">
        <v>0</v>
      </c>
      <c r="C91" s="37" t="s">
        <v>528</v>
      </c>
      <c r="D91" s="38" t="s">
        <v>434</v>
      </c>
      <c r="E91" s="38" t="s">
        <v>24</v>
      </c>
      <c r="F91" s="38" t="s">
        <v>25</v>
      </c>
      <c r="G91" s="38" t="s">
        <v>420</v>
      </c>
      <c r="H91" s="38" t="s">
        <v>421</v>
      </c>
      <c r="I91" s="38" t="s">
        <v>422</v>
      </c>
      <c r="J91" s="38" t="s">
        <v>0</v>
      </c>
      <c r="K91" s="57" t="s">
        <v>147</v>
      </c>
      <c r="L91" s="38" t="s">
        <v>56</v>
      </c>
      <c r="M91" s="40">
        <v>319</v>
      </c>
      <c r="N91" s="40">
        <f>M91*R91</f>
        <v>1914</v>
      </c>
      <c r="O91" s="46">
        <v>118.1</v>
      </c>
      <c r="P91" s="41">
        <f>+O91*R91</f>
        <v>708.59999999999991</v>
      </c>
      <c r="Q91" s="42">
        <f t="shared" si="4"/>
        <v>3</v>
      </c>
      <c r="R91" s="43">
        <f t="shared" si="5"/>
        <v>6</v>
      </c>
      <c r="S91" s="44"/>
      <c r="T91" s="44"/>
      <c r="U91" s="44"/>
      <c r="V91" s="44"/>
      <c r="W91" s="45">
        <v>2</v>
      </c>
      <c r="X91" s="44"/>
      <c r="Y91" s="44"/>
      <c r="Z91" s="44"/>
      <c r="AA91" s="45">
        <v>3</v>
      </c>
      <c r="AB91" s="45">
        <v>1</v>
      </c>
      <c r="AC91" s="44"/>
      <c r="AD91" s="44"/>
      <c r="AE91" s="44"/>
      <c r="AF91" s="44"/>
    </row>
    <row r="92" spans="1:32" s="39" customFormat="1" ht="45.75" customHeight="1">
      <c r="A92" s="36">
        <v>2</v>
      </c>
      <c r="B92" s="38" t="s">
        <v>0</v>
      </c>
      <c r="C92" s="37" t="s">
        <v>529</v>
      </c>
      <c r="D92" s="38" t="s">
        <v>434</v>
      </c>
      <c r="E92" s="38" t="s">
        <v>24</v>
      </c>
      <c r="F92" s="38" t="s">
        <v>25</v>
      </c>
      <c r="G92" s="38" t="s">
        <v>400</v>
      </c>
      <c r="H92" s="38" t="s">
        <v>402</v>
      </c>
      <c r="I92" s="38" t="s">
        <v>403</v>
      </c>
      <c r="J92" s="38" t="s">
        <v>0</v>
      </c>
      <c r="K92" s="57" t="s">
        <v>401</v>
      </c>
      <c r="L92" s="38" t="s">
        <v>404</v>
      </c>
      <c r="M92" s="40">
        <v>219</v>
      </c>
      <c r="N92" s="40">
        <f>M92*R92</f>
        <v>876</v>
      </c>
      <c r="O92" s="41">
        <v>81.099999999999994</v>
      </c>
      <c r="P92" s="41">
        <f>+O92*R92</f>
        <v>324.39999999999998</v>
      </c>
      <c r="Q92" s="42">
        <f t="shared" si="4"/>
        <v>3</v>
      </c>
      <c r="R92" s="43">
        <f t="shared" si="5"/>
        <v>4</v>
      </c>
      <c r="S92" s="44"/>
      <c r="T92" s="44"/>
      <c r="U92" s="44"/>
      <c r="V92" s="44"/>
      <c r="W92" s="44"/>
      <c r="X92" s="45">
        <v>1</v>
      </c>
      <c r="Y92" s="45">
        <v>2</v>
      </c>
      <c r="Z92" s="45">
        <v>1</v>
      </c>
      <c r="AA92" s="44"/>
      <c r="AB92" s="44"/>
      <c r="AC92" s="44"/>
      <c r="AD92" s="44"/>
      <c r="AE92" s="44"/>
      <c r="AF92" s="44"/>
    </row>
    <row r="93" spans="1:32" s="39" customFormat="1" ht="45.75" customHeight="1">
      <c r="A93" s="36">
        <v>2</v>
      </c>
      <c r="B93" s="38" t="s">
        <v>0</v>
      </c>
      <c r="C93" s="37" t="s">
        <v>530</v>
      </c>
      <c r="D93" s="38" t="s">
        <v>434</v>
      </c>
      <c r="E93" s="38" t="s">
        <v>24</v>
      </c>
      <c r="F93" s="38" t="s">
        <v>25</v>
      </c>
      <c r="G93" s="38" t="s">
        <v>285</v>
      </c>
      <c r="H93" s="38" t="s">
        <v>286</v>
      </c>
      <c r="I93" s="38" t="s">
        <v>287</v>
      </c>
      <c r="J93" s="38" t="s">
        <v>0</v>
      </c>
      <c r="K93" s="57" t="s">
        <v>288</v>
      </c>
      <c r="L93" s="38" t="s">
        <v>23</v>
      </c>
      <c r="M93" s="40">
        <v>217</v>
      </c>
      <c r="N93" s="40">
        <f>M93*R93</f>
        <v>1302</v>
      </c>
      <c r="O93" s="41">
        <v>85</v>
      </c>
      <c r="P93" s="41">
        <f>+O93*R93</f>
        <v>510</v>
      </c>
      <c r="Q93" s="42">
        <f t="shared" si="4"/>
        <v>3</v>
      </c>
      <c r="R93" s="43">
        <f t="shared" si="5"/>
        <v>6</v>
      </c>
      <c r="S93" s="44"/>
      <c r="T93" s="44"/>
      <c r="U93" s="44"/>
      <c r="V93" s="44"/>
      <c r="W93" s="44"/>
      <c r="X93" s="45">
        <v>2</v>
      </c>
      <c r="Y93" s="45">
        <v>2</v>
      </c>
      <c r="Z93" s="45">
        <v>2</v>
      </c>
      <c r="AA93" s="44"/>
      <c r="AB93" s="44"/>
      <c r="AC93" s="44"/>
      <c r="AD93" s="44"/>
      <c r="AE93" s="44"/>
      <c r="AF93" s="44"/>
    </row>
    <row r="94" spans="1:32" s="39" customFormat="1" ht="45.75" customHeight="1">
      <c r="A94" s="36">
        <v>2</v>
      </c>
      <c r="B94" s="38" t="s">
        <v>0</v>
      </c>
      <c r="C94" s="37" t="s">
        <v>531</v>
      </c>
      <c r="D94" s="38" t="s">
        <v>434</v>
      </c>
      <c r="E94" s="38" t="s">
        <v>24</v>
      </c>
      <c r="F94" s="38" t="s">
        <v>25</v>
      </c>
      <c r="G94" s="38" t="s">
        <v>104</v>
      </c>
      <c r="H94" s="38" t="s">
        <v>414</v>
      </c>
      <c r="I94" s="38" t="s">
        <v>415</v>
      </c>
      <c r="J94" s="38" t="s">
        <v>0</v>
      </c>
      <c r="K94" s="57" t="s">
        <v>411</v>
      </c>
      <c r="L94" s="38" t="s">
        <v>416</v>
      </c>
      <c r="M94" s="40">
        <v>229</v>
      </c>
      <c r="N94" s="40">
        <f>M94*R94</f>
        <v>7099</v>
      </c>
      <c r="O94" s="41">
        <v>89.8</v>
      </c>
      <c r="P94" s="41">
        <f>+O94*R94</f>
        <v>2783.7999999999997</v>
      </c>
      <c r="Q94" s="42">
        <f t="shared" si="4"/>
        <v>4</v>
      </c>
      <c r="R94" s="43">
        <f t="shared" si="5"/>
        <v>31</v>
      </c>
      <c r="S94" s="44"/>
      <c r="T94" s="44"/>
      <c r="U94" s="44"/>
      <c r="V94" s="44"/>
      <c r="W94" s="44"/>
      <c r="X94" s="45">
        <v>11</v>
      </c>
      <c r="Y94" s="45">
        <v>6</v>
      </c>
      <c r="Z94" s="45">
        <v>7</v>
      </c>
      <c r="AA94" s="45">
        <v>7</v>
      </c>
      <c r="AB94" s="44"/>
      <c r="AC94" s="44"/>
      <c r="AD94" s="44"/>
      <c r="AE94" s="44"/>
      <c r="AF94" s="44"/>
    </row>
    <row r="95" spans="1:32" s="39" customFormat="1" ht="45.75" customHeight="1">
      <c r="A95" s="36">
        <v>2</v>
      </c>
      <c r="B95" s="38" t="s">
        <v>0</v>
      </c>
      <c r="C95" s="37" t="s">
        <v>532</v>
      </c>
      <c r="D95" s="38" t="s">
        <v>434</v>
      </c>
      <c r="E95" s="38" t="s">
        <v>24</v>
      </c>
      <c r="F95" s="38" t="s">
        <v>25</v>
      </c>
      <c r="G95" s="38" t="s">
        <v>148</v>
      </c>
      <c r="H95" s="38" t="s">
        <v>149</v>
      </c>
      <c r="I95" s="38" t="s">
        <v>150</v>
      </c>
      <c r="J95" s="38" t="s">
        <v>0</v>
      </c>
      <c r="K95" s="57" t="s">
        <v>151</v>
      </c>
      <c r="L95" s="38" t="s">
        <v>23</v>
      </c>
      <c r="M95" s="40">
        <v>141</v>
      </c>
      <c r="N95" s="40">
        <f>M95*R95</f>
        <v>564</v>
      </c>
      <c r="O95" s="41">
        <v>55.2</v>
      </c>
      <c r="P95" s="41">
        <f>+O95*R95</f>
        <v>220.8</v>
      </c>
      <c r="Q95" s="42">
        <f t="shared" si="4"/>
        <v>4</v>
      </c>
      <c r="R95" s="43">
        <f t="shared" si="5"/>
        <v>4</v>
      </c>
      <c r="S95" s="44"/>
      <c r="T95" s="44"/>
      <c r="U95" s="44"/>
      <c r="V95" s="44"/>
      <c r="W95" s="45">
        <v>1</v>
      </c>
      <c r="X95" s="44"/>
      <c r="Y95" s="44"/>
      <c r="Z95" s="44"/>
      <c r="AA95" s="44"/>
      <c r="AB95" s="44"/>
      <c r="AC95" s="44"/>
      <c r="AD95" s="45">
        <v>1</v>
      </c>
      <c r="AE95" s="45">
        <v>1</v>
      </c>
      <c r="AF95" s="44">
        <v>1</v>
      </c>
    </row>
    <row r="96" spans="1:32" s="39" customFormat="1" ht="45.75" customHeight="1">
      <c r="A96" s="36">
        <v>2</v>
      </c>
      <c r="B96" s="38" t="s">
        <v>0</v>
      </c>
      <c r="C96" s="37" t="s">
        <v>533</v>
      </c>
      <c r="D96" s="38" t="s">
        <v>434</v>
      </c>
      <c r="E96" s="38" t="s">
        <v>24</v>
      </c>
      <c r="F96" s="38" t="s">
        <v>27</v>
      </c>
      <c r="G96" s="38" t="s">
        <v>129</v>
      </c>
      <c r="H96" s="38" t="s">
        <v>130</v>
      </c>
      <c r="I96" s="38" t="s">
        <v>131</v>
      </c>
      <c r="J96" s="38" t="s">
        <v>0</v>
      </c>
      <c r="K96" s="57" t="s">
        <v>55</v>
      </c>
      <c r="L96" s="38" t="s">
        <v>132</v>
      </c>
      <c r="M96" s="40">
        <v>199</v>
      </c>
      <c r="N96" s="40">
        <f>M96*R96</f>
        <v>995</v>
      </c>
      <c r="O96" s="41">
        <v>78</v>
      </c>
      <c r="P96" s="41">
        <f>+O96*R96</f>
        <v>390</v>
      </c>
      <c r="Q96" s="42">
        <f t="shared" si="4"/>
        <v>3</v>
      </c>
      <c r="R96" s="43">
        <f t="shared" si="5"/>
        <v>5</v>
      </c>
      <c r="S96" s="44"/>
      <c r="T96" s="44"/>
      <c r="U96" s="44"/>
      <c r="V96" s="44"/>
      <c r="W96" s="44"/>
      <c r="X96" s="45">
        <v>2</v>
      </c>
      <c r="Y96" s="44"/>
      <c r="Z96" s="45">
        <v>2</v>
      </c>
      <c r="AA96" s="45">
        <v>1</v>
      </c>
      <c r="AB96" s="44"/>
      <c r="AC96" s="44"/>
      <c r="AD96" s="44"/>
      <c r="AE96" s="44"/>
      <c r="AF96" s="44"/>
    </row>
    <row r="97" spans="1:32" s="39" customFormat="1" ht="45.75" customHeight="1">
      <c r="A97" s="36">
        <v>2</v>
      </c>
      <c r="B97" s="38" t="s">
        <v>0</v>
      </c>
      <c r="C97" s="37" t="s">
        <v>534</v>
      </c>
      <c r="D97" s="38" t="s">
        <v>434</v>
      </c>
      <c r="E97" s="38" t="s">
        <v>22</v>
      </c>
      <c r="F97" s="38" t="s">
        <v>25</v>
      </c>
      <c r="G97" s="38" t="s">
        <v>272</v>
      </c>
      <c r="H97" s="38" t="s">
        <v>384</v>
      </c>
      <c r="I97" s="38" t="s">
        <v>385</v>
      </c>
      <c r="J97" s="38" t="s">
        <v>0</v>
      </c>
      <c r="K97" s="57" t="s">
        <v>70</v>
      </c>
      <c r="L97" s="38" t="s">
        <v>159</v>
      </c>
      <c r="M97" s="40">
        <v>189</v>
      </c>
      <c r="N97" s="40">
        <f>M97*R97</f>
        <v>15120</v>
      </c>
      <c r="O97" s="41">
        <v>74.099999999999994</v>
      </c>
      <c r="P97" s="41">
        <f>+O97*R97</f>
        <v>5928</v>
      </c>
      <c r="Q97" s="42">
        <f t="shared" si="4"/>
        <v>8</v>
      </c>
      <c r="R97" s="43">
        <f t="shared" si="5"/>
        <v>80</v>
      </c>
      <c r="S97" s="44"/>
      <c r="T97" s="45">
        <v>10</v>
      </c>
      <c r="U97" s="45">
        <v>30</v>
      </c>
      <c r="V97" s="45">
        <v>20</v>
      </c>
      <c r="W97" s="45">
        <v>10</v>
      </c>
      <c r="X97" s="45">
        <v>4</v>
      </c>
      <c r="Y97" s="45">
        <v>3</v>
      </c>
      <c r="Z97" s="45">
        <v>2</v>
      </c>
      <c r="AA97" s="45">
        <v>1</v>
      </c>
      <c r="AB97" s="44"/>
      <c r="AC97" s="44"/>
      <c r="AD97" s="44"/>
      <c r="AE97" s="44"/>
      <c r="AF97" s="44"/>
    </row>
    <row r="98" spans="1:32" s="39" customFormat="1" ht="45.75" customHeight="1">
      <c r="A98" s="36">
        <v>2</v>
      </c>
      <c r="B98" s="38" t="s">
        <v>0</v>
      </c>
      <c r="C98" s="37" t="s">
        <v>535</v>
      </c>
      <c r="D98" s="38" t="s">
        <v>434</v>
      </c>
      <c r="E98" s="38" t="s">
        <v>22</v>
      </c>
      <c r="F98" s="38" t="s">
        <v>25</v>
      </c>
      <c r="G98" s="38" t="s">
        <v>386</v>
      </c>
      <c r="H98" s="38" t="s">
        <v>387</v>
      </c>
      <c r="I98" s="38" t="s">
        <v>388</v>
      </c>
      <c r="J98" s="38" t="s">
        <v>0</v>
      </c>
      <c r="K98" s="57" t="s">
        <v>389</v>
      </c>
      <c r="L98" s="38" t="s">
        <v>383</v>
      </c>
      <c r="M98" s="40">
        <v>169</v>
      </c>
      <c r="N98" s="40">
        <f>M98*R98</f>
        <v>4225</v>
      </c>
      <c r="O98" s="41">
        <v>62.6</v>
      </c>
      <c r="P98" s="41">
        <f>+O98*R98</f>
        <v>1565</v>
      </c>
      <c r="Q98" s="42">
        <f t="shared" si="4"/>
        <v>2</v>
      </c>
      <c r="R98" s="43">
        <f t="shared" si="5"/>
        <v>25</v>
      </c>
      <c r="S98" s="44"/>
      <c r="T98" s="44"/>
      <c r="U98" s="44"/>
      <c r="V98" s="45"/>
      <c r="W98" s="44"/>
      <c r="X98" s="44"/>
      <c r="Y98" s="45">
        <v>21</v>
      </c>
      <c r="Z98" s="45">
        <v>4</v>
      </c>
      <c r="AA98" s="44"/>
      <c r="AB98" s="44"/>
      <c r="AC98" s="44"/>
      <c r="AD98" s="44"/>
      <c r="AE98" s="44"/>
      <c r="AF98" s="44"/>
    </row>
    <row r="99" spans="1:32" s="39" customFormat="1" ht="45.75" customHeight="1">
      <c r="A99" s="36">
        <v>2</v>
      </c>
      <c r="B99" s="38" t="s">
        <v>0</v>
      </c>
      <c r="C99" s="37" t="s">
        <v>536</v>
      </c>
      <c r="D99" s="38" t="s">
        <v>434</v>
      </c>
      <c r="E99" s="38" t="s">
        <v>22</v>
      </c>
      <c r="F99" s="38" t="s">
        <v>27</v>
      </c>
      <c r="G99" s="38" t="s">
        <v>378</v>
      </c>
      <c r="H99" s="38" t="s">
        <v>381</v>
      </c>
      <c r="I99" s="38" t="s">
        <v>382</v>
      </c>
      <c r="J99" s="38" t="s">
        <v>0</v>
      </c>
      <c r="K99" s="57" t="s">
        <v>66</v>
      </c>
      <c r="L99" s="38" t="s">
        <v>383</v>
      </c>
      <c r="M99" s="40">
        <v>219.5</v>
      </c>
      <c r="N99" s="40">
        <f>M99*R99</f>
        <v>1317</v>
      </c>
      <c r="O99" s="46">
        <v>85.9</v>
      </c>
      <c r="P99" s="41">
        <f>+O99*R99</f>
        <v>515.40000000000009</v>
      </c>
      <c r="Q99" s="42">
        <f t="shared" si="4"/>
        <v>6</v>
      </c>
      <c r="R99" s="43">
        <f t="shared" si="5"/>
        <v>6</v>
      </c>
      <c r="S99" s="44"/>
      <c r="T99" s="45">
        <v>1</v>
      </c>
      <c r="U99" s="45">
        <v>1</v>
      </c>
      <c r="V99" s="45">
        <v>1</v>
      </c>
      <c r="W99" s="45">
        <v>1</v>
      </c>
      <c r="X99" s="45">
        <v>1</v>
      </c>
      <c r="Y99" s="45">
        <v>1</v>
      </c>
      <c r="Z99" s="44"/>
      <c r="AA99" s="44"/>
      <c r="AB99" s="44"/>
      <c r="AC99" s="44"/>
      <c r="AD99" s="44"/>
      <c r="AE99" s="44"/>
      <c r="AF99" s="44"/>
    </row>
    <row r="100" spans="1:32" s="39" customFormat="1" ht="45.75" customHeight="1">
      <c r="A100" s="36">
        <v>2</v>
      </c>
      <c r="B100" s="38" t="s">
        <v>0</v>
      </c>
      <c r="C100" s="37" t="s">
        <v>537</v>
      </c>
      <c r="D100" s="38" t="s">
        <v>434</v>
      </c>
      <c r="E100" s="38" t="s">
        <v>22</v>
      </c>
      <c r="F100" s="38" t="s">
        <v>25</v>
      </c>
      <c r="G100" s="38" t="s">
        <v>28</v>
      </c>
      <c r="H100" s="38" t="s">
        <v>29</v>
      </c>
      <c r="I100" s="38" t="s">
        <v>30</v>
      </c>
      <c r="J100" s="38" t="s">
        <v>0</v>
      </c>
      <c r="K100" s="57" t="s">
        <v>31</v>
      </c>
      <c r="L100" s="38" t="s">
        <v>32</v>
      </c>
      <c r="M100" s="40">
        <v>269.5</v>
      </c>
      <c r="N100" s="40">
        <f>M100*R100</f>
        <v>18056.5</v>
      </c>
      <c r="O100" s="41">
        <v>105.5</v>
      </c>
      <c r="P100" s="41">
        <f>+O100*R100</f>
        <v>7068.5</v>
      </c>
      <c r="Q100" s="42">
        <f t="shared" si="4"/>
        <v>6</v>
      </c>
      <c r="R100" s="43">
        <f t="shared" si="5"/>
        <v>67</v>
      </c>
      <c r="S100" s="44"/>
      <c r="T100" s="44"/>
      <c r="U100" s="45">
        <v>27</v>
      </c>
      <c r="V100" s="45">
        <v>24</v>
      </c>
      <c r="W100" s="45">
        <v>4</v>
      </c>
      <c r="X100" s="45">
        <v>7</v>
      </c>
      <c r="Y100" s="45">
        <v>3</v>
      </c>
      <c r="Z100" s="45">
        <v>2</v>
      </c>
      <c r="AA100" s="44"/>
      <c r="AB100" s="44"/>
      <c r="AC100" s="44"/>
      <c r="AD100" s="44"/>
      <c r="AE100" s="44"/>
      <c r="AF100" s="44"/>
    </row>
    <row r="101" spans="1:32" s="39" customFormat="1" ht="45.75" customHeight="1">
      <c r="A101" s="36">
        <v>2</v>
      </c>
      <c r="B101" s="38" t="s">
        <v>0</v>
      </c>
      <c r="C101" s="37" t="s">
        <v>538</v>
      </c>
      <c r="D101" s="38" t="s">
        <v>434</v>
      </c>
      <c r="E101" s="38" t="s">
        <v>22</v>
      </c>
      <c r="F101" s="38" t="s">
        <v>25</v>
      </c>
      <c r="G101" s="38" t="s">
        <v>28</v>
      </c>
      <c r="H101" s="38" t="s">
        <v>53</v>
      </c>
      <c r="I101" s="38" t="s">
        <v>54</v>
      </c>
      <c r="J101" s="38" t="s">
        <v>0</v>
      </c>
      <c r="K101" s="57" t="s">
        <v>48</v>
      </c>
      <c r="L101" s="38" t="s">
        <v>52</v>
      </c>
      <c r="M101" s="40">
        <v>159</v>
      </c>
      <c r="N101" s="40">
        <f>M101*R101</f>
        <v>2703</v>
      </c>
      <c r="O101" s="41">
        <v>62.4</v>
      </c>
      <c r="P101" s="41">
        <f>+O101*R101</f>
        <v>1060.8</v>
      </c>
      <c r="Q101" s="42">
        <f t="shared" si="4"/>
        <v>3</v>
      </c>
      <c r="R101" s="43">
        <f t="shared" si="5"/>
        <v>17</v>
      </c>
      <c r="S101" s="45"/>
      <c r="T101" s="45"/>
      <c r="U101" s="45">
        <v>1</v>
      </c>
      <c r="V101" s="45">
        <v>1</v>
      </c>
      <c r="W101" s="44"/>
      <c r="X101" s="44"/>
      <c r="Y101" s="45">
        <v>15</v>
      </c>
      <c r="Z101" s="44"/>
      <c r="AA101" s="44"/>
      <c r="AB101" s="44"/>
      <c r="AC101" s="44"/>
      <c r="AD101" s="44"/>
      <c r="AE101" s="44"/>
      <c r="AF101" s="44"/>
    </row>
    <row r="102" spans="1:32" s="39" customFormat="1" ht="45.75" customHeight="1">
      <c r="A102" s="36">
        <v>2</v>
      </c>
      <c r="B102" s="38" t="s">
        <v>0</v>
      </c>
      <c r="C102" s="37" t="s">
        <v>539</v>
      </c>
      <c r="D102" s="38" t="s">
        <v>434</v>
      </c>
      <c r="E102" s="38" t="s">
        <v>22</v>
      </c>
      <c r="F102" s="38" t="s">
        <v>25</v>
      </c>
      <c r="G102" s="38" t="s">
        <v>28</v>
      </c>
      <c r="H102" s="38" t="s">
        <v>50</v>
      </c>
      <c r="I102" s="38" t="s">
        <v>51</v>
      </c>
      <c r="J102" s="38" t="s">
        <v>0</v>
      </c>
      <c r="K102" s="57" t="s">
        <v>43</v>
      </c>
      <c r="L102" s="38" t="s">
        <v>52</v>
      </c>
      <c r="M102" s="40">
        <v>189</v>
      </c>
      <c r="N102" s="40">
        <f>M102*R102</f>
        <v>2835</v>
      </c>
      <c r="O102" s="41">
        <v>70</v>
      </c>
      <c r="P102" s="41">
        <f>+O102*R102</f>
        <v>1050</v>
      </c>
      <c r="Q102" s="42">
        <f t="shared" si="4"/>
        <v>2</v>
      </c>
      <c r="R102" s="43">
        <f t="shared" si="5"/>
        <v>15</v>
      </c>
      <c r="S102" s="44"/>
      <c r="T102" s="45"/>
      <c r="U102" s="45"/>
      <c r="V102" s="44"/>
      <c r="W102" s="44"/>
      <c r="X102" s="44"/>
      <c r="Y102" s="45">
        <v>12</v>
      </c>
      <c r="Z102" s="45">
        <v>3</v>
      </c>
      <c r="AA102" s="44"/>
      <c r="AB102" s="44"/>
      <c r="AC102" s="44"/>
      <c r="AD102" s="44"/>
      <c r="AE102" s="44"/>
      <c r="AF102" s="44"/>
    </row>
    <row r="103" spans="1:32" s="39" customFormat="1" ht="45.75" customHeight="1">
      <c r="A103" s="36">
        <v>2</v>
      </c>
      <c r="B103" s="38" t="s">
        <v>0</v>
      </c>
      <c r="C103" s="37" t="s">
        <v>540</v>
      </c>
      <c r="D103" s="38" t="s">
        <v>434</v>
      </c>
      <c r="E103" s="38" t="s">
        <v>22</v>
      </c>
      <c r="F103" s="38" t="s">
        <v>25</v>
      </c>
      <c r="G103" s="38" t="s">
        <v>28</v>
      </c>
      <c r="H103" s="38" t="s">
        <v>46</v>
      </c>
      <c r="I103" s="38" t="s">
        <v>47</v>
      </c>
      <c r="J103" s="38" t="s">
        <v>0</v>
      </c>
      <c r="K103" s="57" t="s">
        <v>48</v>
      </c>
      <c r="L103" s="38" t="s">
        <v>49</v>
      </c>
      <c r="M103" s="40">
        <v>188</v>
      </c>
      <c r="N103" s="40">
        <f>M103*R103</f>
        <v>940</v>
      </c>
      <c r="O103" s="41">
        <v>73.7</v>
      </c>
      <c r="P103" s="41">
        <f>+O103*R103</f>
        <v>368.5</v>
      </c>
      <c r="Q103" s="42">
        <f t="shared" ref="Q103:Q134" si="6">COUNTIF(S103:AF103,"&gt;0")</f>
        <v>4</v>
      </c>
      <c r="R103" s="43">
        <f t="shared" ref="R103:R134" si="7">SUM(S103:AF103)</f>
        <v>5</v>
      </c>
      <c r="S103" s="44"/>
      <c r="T103" s="44"/>
      <c r="U103" s="45">
        <v>1</v>
      </c>
      <c r="V103" s="45">
        <v>2</v>
      </c>
      <c r="W103" s="45">
        <v>1</v>
      </c>
      <c r="X103" s="45">
        <v>1</v>
      </c>
      <c r="Y103" s="44"/>
      <c r="Z103" s="44"/>
      <c r="AA103" s="44"/>
      <c r="AB103" s="44"/>
      <c r="AC103" s="44"/>
      <c r="AD103" s="44"/>
      <c r="AE103" s="44"/>
      <c r="AF103" s="44"/>
    </row>
    <row r="104" spans="1:32" s="39" customFormat="1" ht="45.75" customHeight="1">
      <c r="A104" s="36">
        <v>3</v>
      </c>
      <c r="B104" s="38" t="s">
        <v>0</v>
      </c>
      <c r="C104" s="37" t="s">
        <v>541</v>
      </c>
      <c r="D104" s="38" t="s">
        <v>433</v>
      </c>
      <c r="E104" s="38" t="s">
        <v>24</v>
      </c>
      <c r="F104" s="38" t="s">
        <v>25</v>
      </c>
      <c r="G104" s="38" t="s">
        <v>104</v>
      </c>
      <c r="H104" s="38" t="s">
        <v>370</v>
      </c>
      <c r="I104" s="38" t="s">
        <v>371</v>
      </c>
      <c r="J104" s="38" t="s">
        <v>0</v>
      </c>
      <c r="K104" s="57" t="s">
        <v>369</v>
      </c>
      <c r="L104" s="38" t="s">
        <v>157</v>
      </c>
      <c r="M104" s="40">
        <v>159.5</v>
      </c>
      <c r="N104" s="40">
        <f>M104*R104</f>
        <v>638</v>
      </c>
      <c r="O104" s="41">
        <v>62.4</v>
      </c>
      <c r="P104" s="41">
        <f>+O104*R104</f>
        <v>249.6</v>
      </c>
      <c r="Q104" s="42">
        <f t="shared" si="6"/>
        <v>3</v>
      </c>
      <c r="R104" s="43">
        <f t="shared" si="7"/>
        <v>4</v>
      </c>
      <c r="S104" s="44"/>
      <c r="T104" s="44"/>
      <c r="U104" s="44"/>
      <c r="V104" s="44"/>
      <c r="W104" s="44"/>
      <c r="X104" s="44"/>
      <c r="Y104" s="45">
        <v>1</v>
      </c>
      <c r="Z104" s="45">
        <v>2</v>
      </c>
      <c r="AA104" s="45">
        <v>1</v>
      </c>
      <c r="AB104" s="44"/>
      <c r="AC104" s="44"/>
      <c r="AD104" s="44"/>
      <c r="AE104" s="44"/>
      <c r="AF104" s="44"/>
    </row>
    <row r="105" spans="1:32" s="39" customFormat="1" ht="45.75" customHeight="1">
      <c r="A105" s="36">
        <v>3</v>
      </c>
      <c r="B105" s="38" t="s">
        <v>0</v>
      </c>
      <c r="C105" s="37" t="s">
        <v>542</v>
      </c>
      <c r="D105" s="38" t="s">
        <v>433</v>
      </c>
      <c r="E105" s="38" t="s">
        <v>24</v>
      </c>
      <c r="F105" s="38" t="s">
        <v>25</v>
      </c>
      <c r="G105" s="38" t="s">
        <v>338</v>
      </c>
      <c r="H105" s="38" t="s">
        <v>339</v>
      </c>
      <c r="I105" s="38" t="s">
        <v>340</v>
      </c>
      <c r="J105" s="38" t="s">
        <v>0</v>
      </c>
      <c r="K105" s="57" t="s">
        <v>341</v>
      </c>
      <c r="L105" s="38" t="s">
        <v>342</v>
      </c>
      <c r="M105" s="40">
        <v>199</v>
      </c>
      <c r="N105" s="40">
        <f>M105*R105</f>
        <v>1194</v>
      </c>
      <c r="O105" s="41">
        <v>78</v>
      </c>
      <c r="P105" s="41">
        <f>+O105*R105</f>
        <v>468</v>
      </c>
      <c r="Q105" s="42">
        <f t="shared" si="6"/>
        <v>4</v>
      </c>
      <c r="R105" s="43">
        <f t="shared" si="7"/>
        <v>6</v>
      </c>
      <c r="S105" s="44"/>
      <c r="T105" s="44"/>
      <c r="U105" s="44"/>
      <c r="V105" s="44"/>
      <c r="W105" s="44"/>
      <c r="X105" s="45">
        <v>1</v>
      </c>
      <c r="Y105" s="45">
        <v>3</v>
      </c>
      <c r="Z105" s="45">
        <v>1</v>
      </c>
      <c r="AA105" s="44"/>
      <c r="AB105" s="44"/>
      <c r="AC105" s="45">
        <v>1</v>
      </c>
      <c r="AD105" s="44"/>
      <c r="AE105" s="44"/>
      <c r="AF105" s="45"/>
    </row>
    <row r="106" spans="1:32" s="39" customFormat="1" ht="45.75" customHeight="1">
      <c r="A106" s="36">
        <v>3</v>
      </c>
      <c r="B106" s="38" t="s">
        <v>0</v>
      </c>
      <c r="C106" s="37" t="s">
        <v>543</v>
      </c>
      <c r="D106" s="38" t="s">
        <v>433</v>
      </c>
      <c r="E106" s="38" t="s">
        <v>24</v>
      </c>
      <c r="F106" s="38" t="s">
        <v>25</v>
      </c>
      <c r="G106" s="38" t="s">
        <v>241</v>
      </c>
      <c r="H106" s="38" t="s">
        <v>356</v>
      </c>
      <c r="I106" s="38" t="s">
        <v>357</v>
      </c>
      <c r="J106" s="38" t="s">
        <v>0</v>
      </c>
      <c r="K106" s="57" t="s">
        <v>354</v>
      </c>
      <c r="L106" s="38" t="s">
        <v>157</v>
      </c>
      <c r="M106" s="40">
        <v>188</v>
      </c>
      <c r="N106" s="40">
        <f>M106*R106</f>
        <v>940</v>
      </c>
      <c r="O106" s="41">
        <v>73.7</v>
      </c>
      <c r="P106" s="41">
        <f>+O106*R106</f>
        <v>368.5</v>
      </c>
      <c r="Q106" s="42">
        <f t="shared" si="6"/>
        <v>4</v>
      </c>
      <c r="R106" s="43">
        <f t="shared" si="7"/>
        <v>5</v>
      </c>
      <c r="S106" s="44"/>
      <c r="T106" s="44"/>
      <c r="U106" s="44"/>
      <c r="V106" s="44"/>
      <c r="W106" s="45">
        <v>1</v>
      </c>
      <c r="X106" s="44"/>
      <c r="Y106" s="44"/>
      <c r="Z106" s="44"/>
      <c r="AA106" s="44"/>
      <c r="AB106" s="45">
        <v>1</v>
      </c>
      <c r="AC106" s="45">
        <v>1</v>
      </c>
      <c r="AD106" s="45">
        <v>2</v>
      </c>
      <c r="AE106" s="44"/>
      <c r="AF106" s="45"/>
    </row>
    <row r="107" spans="1:32" s="39" customFormat="1" ht="45.75" customHeight="1">
      <c r="A107" s="36">
        <v>3</v>
      </c>
      <c r="B107" s="38" t="s">
        <v>0</v>
      </c>
      <c r="C107" s="37" t="s">
        <v>544</v>
      </c>
      <c r="D107" s="38" t="s">
        <v>433</v>
      </c>
      <c r="E107" s="38" t="s">
        <v>24</v>
      </c>
      <c r="F107" s="38" t="s">
        <v>25</v>
      </c>
      <c r="G107" s="38" t="s">
        <v>104</v>
      </c>
      <c r="H107" s="38" t="s">
        <v>107</v>
      </c>
      <c r="I107" s="38" t="s">
        <v>108</v>
      </c>
      <c r="J107" s="38" t="s">
        <v>0</v>
      </c>
      <c r="K107" s="57" t="s">
        <v>91</v>
      </c>
      <c r="L107" s="38" t="s">
        <v>56</v>
      </c>
      <c r="M107" s="40">
        <v>269</v>
      </c>
      <c r="N107" s="40">
        <f>M107*R107</f>
        <v>3228</v>
      </c>
      <c r="O107" s="41">
        <v>99.6</v>
      </c>
      <c r="P107" s="41">
        <f>+O107*R107</f>
        <v>1195.1999999999998</v>
      </c>
      <c r="Q107" s="42">
        <f t="shared" si="6"/>
        <v>6</v>
      </c>
      <c r="R107" s="43">
        <f t="shared" si="7"/>
        <v>12</v>
      </c>
      <c r="S107" s="44"/>
      <c r="T107" s="44"/>
      <c r="U107" s="44"/>
      <c r="V107" s="44"/>
      <c r="W107" s="45">
        <v>1</v>
      </c>
      <c r="X107" s="45">
        <v>3</v>
      </c>
      <c r="Y107" s="45">
        <v>3</v>
      </c>
      <c r="Z107" s="44"/>
      <c r="AA107" s="45">
        <v>3</v>
      </c>
      <c r="AB107" s="44"/>
      <c r="AC107" s="45">
        <v>1</v>
      </c>
      <c r="AD107" s="45">
        <v>1</v>
      </c>
      <c r="AE107" s="44"/>
      <c r="AF107" s="45"/>
    </row>
    <row r="108" spans="1:32" s="39" customFormat="1" ht="45.75" customHeight="1">
      <c r="A108" s="36">
        <v>3</v>
      </c>
      <c r="B108" s="38" t="s">
        <v>0</v>
      </c>
      <c r="C108" s="37" t="s">
        <v>545</v>
      </c>
      <c r="D108" s="38" t="s">
        <v>433</v>
      </c>
      <c r="E108" s="38" t="s">
        <v>24</v>
      </c>
      <c r="F108" s="38" t="s">
        <v>25</v>
      </c>
      <c r="G108" s="38" t="s">
        <v>79</v>
      </c>
      <c r="H108" s="38" t="s">
        <v>83</v>
      </c>
      <c r="I108" s="38" t="s">
        <v>84</v>
      </c>
      <c r="J108" s="38" t="s">
        <v>0</v>
      </c>
      <c r="K108" s="57" t="s">
        <v>80</v>
      </c>
      <c r="L108" s="38" t="s">
        <v>56</v>
      </c>
      <c r="M108" s="40">
        <v>159</v>
      </c>
      <c r="N108" s="40">
        <f>M108*R108</f>
        <v>1749</v>
      </c>
      <c r="O108" s="41">
        <v>62.4</v>
      </c>
      <c r="P108" s="41">
        <f>+O108*R108</f>
        <v>686.4</v>
      </c>
      <c r="Q108" s="42">
        <f t="shared" si="6"/>
        <v>6</v>
      </c>
      <c r="R108" s="43">
        <f t="shared" si="7"/>
        <v>11</v>
      </c>
      <c r="S108" s="44"/>
      <c r="T108" s="44"/>
      <c r="U108" s="44"/>
      <c r="V108" s="44"/>
      <c r="W108" s="45"/>
      <c r="X108" s="45">
        <v>2</v>
      </c>
      <c r="Y108" s="45">
        <v>2</v>
      </c>
      <c r="Z108" s="45">
        <v>3</v>
      </c>
      <c r="AA108" s="45">
        <v>2</v>
      </c>
      <c r="AB108" s="45">
        <v>1</v>
      </c>
      <c r="AC108" s="45">
        <v>1</v>
      </c>
      <c r="AD108" s="44"/>
      <c r="AE108" s="44"/>
      <c r="AF108" s="45"/>
    </row>
    <row r="109" spans="1:32" s="39" customFormat="1" ht="45.75" customHeight="1">
      <c r="A109" s="36">
        <v>3</v>
      </c>
      <c r="B109" s="38" t="s">
        <v>0</v>
      </c>
      <c r="C109" s="37" t="s">
        <v>546</v>
      </c>
      <c r="D109" s="38" t="s">
        <v>433</v>
      </c>
      <c r="E109" s="38" t="s">
        <v>24</v>
      </c>
      <c r="F109" s="38" t="s">
        <v>25</v>
      </c>
      <c r="G109" s="38" t="s">
        <v>90</v>
      </c>
      <c r="H109" s="38" t="s">
        <v>92</v>
      </c>
      <c r="I109" s="38" t="s">
        <v>93</v>
      </c>
      <c r="J109" s="38" t="s">
        <v>0</v>
      </c>
      <c r="K109" s="57" t="s">
        <v>91</v>
      </c>
      <c r="L109" s="38" t="s">
        <v>94</v>
      </c>
      <c r="M109" s="40">
        <v>159</v>
      </c>
      <c r="N109" s="40">
        <f>M109*R109</f>
        <v>2226</v>
      </c>
      <c r="O109" s="46">
        <v>62.4</v>
      </c>
      <c r="P109" s="41">
        <f>+O109*R109</f>
        <v>873.6</v>
      </c>
      <c r="Q109" s="42">
        <f t="shared" si="6"/>
        <v>7</v>
      </c>
      <c r="R109" s="43">
        <f t="shared" si="7"/>
        <v>14</v>
      </c>
      <c r="S109" s="44"/>
      <c r="T109" s="44"/>
      <c r="U109" s="44"/>
      <c r="V109" s="44"/>
      <c r="W109" s="44"/>
      <c r="X109" s="45">
        <v>1</v>
      </c>
      <c r="Y109" s="45">
        <v>1</v>
      </c>
      <c r="Z109" s="45">
        <v>4</v>
      </c>
      <c r="AA109" s="45">
        <v>2</v>
      </c>
      <c r="AB109" s="45">
        <v>3</v>
      </c>
      <c r="AC109" s="45">
        <v>2</v>
      </c>
      <c r="AD109" s="45">
        <v>1</v>
      </c>
      <c r="AE109" s="44"/>
      <c r="AF109" s="45"/>
    </row>
    <row r="110" spans="1:32" s="39" customFormat="1" ht="45.75" customHeight="1">
      <c r="A110" s="36">
        <v>3</v>
      </c>
      <c r="B110" s="38" t="s">
        <v>0</v>
      </c>
      <c r="C110" s="37" t="s">
        <v>547</v>
      </c>
      <c r="D110" s="38" t="s">
        <v>433</v>
      </c>
      <c r="E110" s="38" t="s">
        <v>24</v>
      </c>
      <c r="F110" s="38" t="s">
        <v>25</v>
      </c>
      <c r="G110" s="38" t="s">
        <v>33</v>
      </c>
      <c r="H110" s="38" t="s">
        <v>123</v>
      </c>
      <c r="I110" s="38" t="s">
        <v>124</v>
      </c>
      <c r="J110" s="38" t="s">
        <v>0</v>
      </c>
      <c r="K110" s="57" t="s">
        <v>116</v>
      </c>
      <c r="L110" s="38" t="s">
        <v>23</v>
      </c>
      <c r="M110" s="40">
        <v>235</v>
      </c>
      <c r="N110" s="40">
        <f>M110*R110</f>
        <v>6345</v>
      </c>
      <c r="O110" s="46">
        <v>92</v>
      </c>
      <c r="P110" s="41">
        <f>+O110*R110</f>
        <v>2484</v>
      </c>
      <c r="Q110" s="42">
        <f t="shared" si="6"/>
        <v>5</v>
      </c>
      <c r="R110" s="43">
        <f t="shared" si="7"/>
        <v>27</v>
      </c>
      <c r="S110" s="44"/>
      <c r="T110" s="44"/>
      <c r="U110" s="44"/>
      <c r="V110" s="44"/>
      <c r="W110" s="44"/>
      <c r="X110" s="45"/>
      <c r="Y110" s="45"/>
      <c r="Z110" s="45">
        <v>7</v>
      </c>
      <c r="AA110" s="45">
        <v>7</v>
      </c>
      <c r="AB110" s="45">
        <v>6</v>
      </c>
      <c r="AC110" s="45">
        <v>5</v>
      </c>
      <c r="AD110" s="45">
        <v>2</v>
      </c>
      <c r="AE110" s="44"/>
      <c r="AF110" s="45"/>
    </row>
    <row r="111" spans="1:32" s="39" customFormat="1" ht="45.75" customHeight="1">
      <c r="A111" s="36">
        <v>3</v>
      </c>
      <c r="B111" s="38" t="s">
        <v>0</v>
      </c>
      <c r="C111" s="37" t="s">
        <v>548</v>
      </c>
      <c r="D111" s="38" t="s">
        <v>433</v>
      </c>
      <c r="E111" s="38" t="s">
        <v>24</v>
      </c>
      <c r="F111" s="38" t="s">
        <v>25</v>
      </c>
      <c r="G111" s="38" t="s">
        <v>33</v>
      </c>
      <c r="H111" s="38" t="s">
        <v>121</v>
      </c>
      <c r="I111" s="38" t="s">
        <v>122</v>
      </c>
      <c r="J111" s="38" t="s">
        <v>0</v>
      </c>
      <c r="K111" s="57" t="s">
        <v>116</v>
      </c>
      <c r="L111" s="38" t="s">
        <v>37</v>
      </c>
      <c r="M111" s="40">
        <v>246.5</v>
      </c>
      <c r="N111" s="40">
        <f>M111*R111</f>
        <v>3204.5</v>
      </c>
      <c r="O111" s="46">
        <v>96.5</v>
      </c>
      <c r="P111" s="41">
        <f>+O111*R111</f>
        <v>1254.5</v>
      </c>
      <c r="Q111" s="42">
        <f t="shared" si="6"/>
        <v>7</v>
      </c>
      <c r="R111" s="43">
        <f t="shared" si="7"/>
        <v>13</v>
      </c>
      <c r="S111" s="44"/>
      <c r="T111" s="44"/>
      <c r="U111" s="44"/>
      <c r="V111" s="44"/>
      <c r="W111" s="44"/>
      <c r="X111" s="45">
        <v>1</v>
      </c>
      <c r="Y111" s="45">
        <v>3</v>
      </c>
      <c r="Z111" s="45">
        <v>3</v>
      </c>
      <c r="AA111" s="45">
        <v>2</v>
      </c>
      <c r="AB111" s="45">
        <v>2</v>
      </c>
      <c r="AC111" s="45">
        <v>1</v>
      </c>
      <c r="AD111" s="45">
        <v>1</v>
      </c>
      <c r="AE111" s="44"/>
      <c r="AF111" s="45"/>
    </row>
    <row r="112" spans="1:32" s="39" customFormat="1" ht="45.75" customHeight="1">
      <c r="A112" s="36">
        <v>3</v>
      </c>
      <c r="B112" s="38" t="s">
        <v>0</v>
      </c>
      <c r="C112" s="37" t="s">
        <v>549</v>
      </c>
      <c r="D112" s="38" t="s">
        <v>433</v>
      </c>
      <c r="E112" s="38" t="s">
        <v>24</v>
      </c>
      <c r="F112" s="38" t="s">
        <v>152</v>
      </c>
      <c r="G112" s="38" t="s">
        <v>217</v>
      </c>
      <c r="H112" s="38" t="s">
        <v>222</v>
      </c>
      <c r="I112" s="38" t="s">
        <v>223</v>
      </c>
      <c r="J112" s="38" t="s">
        <v>0</v>
      </c>
      <c r="K112" s="57" t="s">
        <v>220</v>
      </c>
      <c r="L112" s="38" t="s">
        <v>224</v>
      </c>
      <c r="M112" s="40">
        <v>273</v>
      </c>
      <c r="N112" s="40">
        <f>M112*R112</f>
        <v>5733</v>
      </c>
      <c r="O112" s="41">
        <v>107</v>
      </c>
      <c r="P112" s="41">
        <f>+O112*R112</f>
        <v>2247</v>
      </c>
      <c r="Q112" s="42">
        <f t="shared" si="6"/>
        <v>5</v>
      </c>
      <c r="R112" s="43">
        <f t="shared" si="7"/>
        <v>21</v>
      </c>
      <c r="S112" s="44"/>
      <c r="T112" s="44"/>
      <c r="U112" s="44"/>
      <c r="V112" s="44"/>
      <c r="W112" s="44"/>
      <c r="X112" s="45">
        <v>1</v>
      </c>
      <c r="Y112" s="44"/>
      <c r="Z112" s="45">
        <v>1</v>
      </c>
      <c r="AA112" s="44"/>
      <c r="AB112" s="45">
        <v>9</v>
      </c>
      <c r="AC112" s="45">
        <v>7</v>
      </c>
      <c r="AD112" s="45">
        <v>3</v>
      </c>
      <c r="AE112" s="44"/>
      <c r="AF112" s="45"/>
    </row>
    <row r="113" spans="1:32" s="39" customFormat="1" ht="45.75" customHeight="1">
      <c r="A113" s="36">
        <v>3</v>
      </c>
      <c r="B113" s="38" t="s">
        <v>0</v>
      </c>
      <c r="C113" s="37" t="s">
        <v>550</v>
      </c>
      <c r="D113" s="38" t="s">
        <v>433</v>
      </c>
      <c r="E113" s="38" t="s">
        <v>24</v>
      </c>
      <c r="F113" s="38" t="s">
        <v>152</v>
      </c>
      <c r="G113" s="38" t="s">
        <v>217</v>
      </c>
      <c r="H113" s="38" t="s">
        <v>218</v>
      </c>
      <c r="I113" s="38" t="s">
        <v>219</v>
      </c>
      <c r="J113" s="38" t="s">
        <v>0</v>
      </c>
      <c r="K113" s="57" t="s">
        <v>220</v>
      </c>
      <c r="L113" s="38" t="s">
        <v>221</v>
      </c>
      <c r="M113" s="40">
        <v>254</v>
      </c>
      <c r="N113" s="40">
        <f>M113*R113</f>
        <v>3048</v>
      </c>
      <c r="O113" s="41">
        <v>99.6</v>
      </c>
      <c r="P113" s="41">
        <f>+O113*R113</f>
        <v>1195.1999999999998</v>
      </c>
      <c r="Q113" s="42">
        <f t="shared" si="6"/>
        <v>7</v>
      </c>
      <c r="R113" s="43">
        <f t="shared" si="7"/>
        <v>12</v>
      </c>
      <c r="S113" s="44"/>
      <c r="T113" s="44"/>
      <c r="U113" s="44"/>
      <c r="V113" s="44"/>
      <c r="W113" s="45">
        <v>1</v>
      </c>
      <c r="X113" s="44"/>
      <c r="Y113" s="45">
        <v>1</v>
      </c>
      <c r="Z113" s="45">
        <v>4</v>
      </c>
      <c r="AA113" s="45">
        <v>1</v>
      </c>
      <c r="AB113" s="45">
        <v>1</v>
      </c>
      <c r="AC113" s="45">
        <v>3</v>
      </c>
      <c r="AD113" s="45">
        <v>1</v>
      </c>
      <c r="AE113" s="44"/>
      <c r="AF113" s="45"/>
    </row>
    <row r="114" spans="1:32" s="39" customFormat="1" ht="45.75" customHeight="1">
      <c r="A114" s="36">
        <v>3</v>
      </c>
      <c r="B114" s="38" t="s">
        <v>0</v>
      </c>
      <c r="C114" s="37" t="s">
        <v>551</v>
      </c>
      <c r="D114" s="38" t="s">
        <v>433</v>
      </c>
      <c r="E114" s="38" t="s">
        <v>24</v>
      </c>
      <c r="F114" s="38" t="s">
        <v>152</v>
      </c>
      <c r="G114" s="38" t="s">
        <v>217</v>
      </c>
      <c r="H114" s="38" t="s">
        <v>225</v>
      </c>
      <c r="I114" s="38" t="s">
        <v>226</v>
      </c>
      <c r="J114" s="38" t="s">
        <v>0</v>
      </c>
      <c r="K114" s="57" t="s">
        <v>220</v>
      </c>
      <c r="L114" s="38" t="s">
        <v>224</v>
      </c>
      <c r="M114" s="40">
        <v>254</v>
      </c>
      <c r="N114" s="40">
        <f>M114*R114</f>
        <v>3048</v>
      </c>
      <c r="O114" s="41">
        <v>99.6</v>
      </c>
      <c r="P114" s="41">
        <f>+O114*R114</f>
        <v>1195.1999999999998</v>
      </c>
      <c r="Q114" s="42">
        <f t="shared" si="6"/>
        <v>6</v>
      </c>
      <c r="R114" s="43">
        <f t="shared" si="7"/>
        <v>12</v>
      </c>
      <c r="S114" s="44"/>
      <c r="T114" s="44"/>
      <c r="U114" s="44"/>
      <c r="V114" s="44"/>
      <c r="W114" s="45"/>
      <c r="X114" s="45">
        <v>1</v>
      </c>
      <c r="Y114" s="45">
        <v>1</v>
      </c>
      <c r="Z114" s="45"/>
      <c r="AA114" s="45">
        <v>1</v>
      </c>
      <c r="AB114" s="45">
        <v>2</v>
      </c>
      <c r="AC114" s="45">
        <v>4</v>
      </c>
      <c r="AD114" s="45">
        <v>3</v>
      </c>
      <c r="AE114" s="44"/>
      <c r="AF114" s="45"/>
    </row>
    <row r="115" spans="1:32" s="39" customFormat="1" ht="45.75" customHeight="1">
      <c r="A115" s="36">
        <v>3</v>
      </c>
      <c r="B115" s="38" t="s">
        <v>0</v>
      </c>
      <c r="C115" s="37" t="s">
        <v>552</v>
      </c>
      <c r="D115" s="38" t="s">
        <v>433</v>
      </c>
      <c r="E115" s="38" t="s">
        <v>24</v>
      </c>
      <c r="F115" s="38" t="s">
        <v>25</v>
      </c>
      <c r="G115" s="38" t="s">
        <v>104</v>
      </c>
      <c r="H115" s="38" t="s">
        <v>260</v>
      </c>
      <c r="I115" s="38" t="s">
        <v>261</v>
      </c>
      <c r="J115" s="38" t="s">
        <v>0</v>
      </c>
      <c r="K115" s="57" t="s">
        <v>70</v>
      </c>
      <c r="L115" s="38" t="s">
        <v>262</v>
      </c>
      <c r="M115" s="40">
        <v>159.5</v>
      </c>
      <c r="N115" s="40">
        <f>M115*R115</f>
        <v>957</v>
      </c>
      <c r="O115" s="41">
        <v>62.4</v>
      </c>
      <c r="P115" s="41">
        <f>+O115*R115</f>
        <v>374.4</v>
      </c>
      <c r="Q115" s="42">
        <f t="shared" si="6"/>
        <v>4</v>
      </c>
      <c r="R115" s="43">
        <f t="shared" si="7"/>
        <v>6</v>
      </c>
      <c r="S115" s="44"/>
      <c r="T115" s="44"/>
      <c r="U115" s="44"/>
      <c r="V115" s="44"/>
      <c r="W115" s="44"/>
      <c r="X115" s="45">
        <v>1</v>
      </c>
      <c r="Y115" s="45">
        <v>2</v>
      </c>
      <c r="Z115" s="44"/>
      <c r="AA115" s="44"/>
      <c r="AB115" s="45">
        <v>1</v>
      </c>
      <c r="AC115" s="45">
        <v>2</v>
      </c>
      <c r="AD115" s="44"/>
      <c r="AE115" s="44"/>
      <c r="AF115" s="45"/>
    </row>
    <row r="116" spans="1:32" s="39" customFormat="1" ht="45.75" customHeight="1">
      <c r="A116" s="36">
        <v>3</v>
      </c>
      <c r="B116" s="38" t="s">
        <v>0</v>
      </c>
      <c r="C116" s="37" t="s">
        <v>553</v>
      </c>
      <c r="D116" s="38" t="s">
        <v>433</v>
      </c>
      <c r="E116" s="38" t="s">
        <v>24</v>
      </c>
      <c r="F116" s="38" t="s">
        <v>25</v>
      </c>
      <c r="G116" s="38" t="s">
        <v>145</v>
      </c>
      <c r="H116" s="38" t="s">
        <v>256</v>
      </c>
      <c r="I116" s="38" t="s">
        <v>257</v>
      </c>
      <c r="J116" s="38" t="s">
        <v>0</v>
      </c>
      <c r="K116" s="57" t="s">
        <v>254</v>
      </c>
      <c r="L116" s="38" t="s">
        <v>56</v>
      </c>
      <c r="M116" s="40">
        <v>199</v>
      </c>
      <c r="N116" s="40">
        <f>M116*R116</f>
        <v>4378</v>
      </c>
      <c r="O116" s="41">
        <v>78</v>
      </c>
      <c r="P116" s="41">
        <f>+O116*R116</f>
        <v>1716</v>
      </c>
      <c r="Q116" s="42">
        <f t="shared" si="6"/>
        <v>6</v>
      </c>
      <c r="R116" s="43">
        <f t="shared" si="7"/>
        <v>22</v>
      </c>
      <c r="S116" s="44"/>
      <c r="T116" s="44"/>
      <c r="U116" s="44"/>
      <c r="V116" s="44"/>
      <c r="W116" s="45">
        <v>9</v>
      </c>
      <c r="X116" s="45">
        <v>6</v>
      </c>
      <c r="Y116" s="44"/>
      <c r="Z116" s="45">
        <v>2</v>
      </c>
      <c r="AA116" s="44"/>
      <c r="AB116" s="45">
        <v>1</v>
      </c>
      <c r="AC116" s="45">
        <v>3</v>
      </c>
      <c r="AD116" s="45">
        <v>1</v>
      </c>
      <c r="AE116" s="44"/>
      <c r="AF116" s="45"/>
    </row>
    <row r="117" spans="1:32" s="39" customFormat="1" ht="45.75" customHeight="1">
      <c r="A117" s="36">
        <v>3</v>
      </c>
      <c r="B117" s="38" t="s">
        <v>0</v>
      </c>
      <c r="C117" s="37" t="s">
        <v>554</v>
      </c>
      <c r="D117" s="38" t="s">
        <v>433</v>
      </c>
      <c r="E117" s="38" t="s">
        <v>24</v>
      </c>
      <c r="F117" s="38" t="s">
        <v>25</v>
      </c>
      <c r="G117" s="38" t="s">
        <v>145</v>
      </c>
      <c r="H117" s="38" t="s">
        <v>258</v>
      </c>
      <c r="I117" s="38" t="s">
        <v>259</v>
      </c>
      <c r="J117" s="38" t="s">
        <v>0</v>
      </c>
      <c r="K117" s="57" t="s">
        <v>254</v>
      </c>
      <c r="L117" s="38" t="s">
        <v>23</v>
      </c>
      <c r="M117" s="40">
        <v>199</v>
      </c>
      <c r="N117" s="40">
        <f>M117*R117</f>
        <v>2189</v>
      </c>
      <c r="O117" s="41">
        <v>78</v>
      </c>
      <c r="P117" s="41">
        <f>+O117*R117</f>
        <v>858</v>
      </c>
      <c r="Q117" s="42">
        <f t="shared" si="6"/>
        <v>4</v>
      </c>
      <c r="R117" s="43">
        <f t="shared" si="7"/>
        <v>11</v>
      </c>
      <c r="S117" s="44"/>
      <c r="T117" s="44"/>
      <c r="U117" s="44"/>
      <c r="V117" s="44"/>
      <c r="W117" s="45"/>
      <c r="X117" s="45">
        <v>5</v>
      </c>
      <c r="Y117" s="45">
        <v>4</v>
      </c>
      <c r="Z117" s="45">
        <v>1</v>
      </c>
      <c r="AA117" s="44"/>
      <c r="AB117" s="44"/>
      <c r="AC117" s="44"/>
      <c r="AD117" s="45">
        <v>1</v>
      </c>
      <c r="AE117" s="44"/>
      <c r="AF117" s="44"/>
    </row>
    <row r="118" spans="1:32" s="39" customFormat="1" ht="45.75" customHeight="1">
      <c r="A118" s="36">
        <v>3</v>
      </c>
      <c r="B118" s="38" t="s">
        <v>0</v>
      </c>
      <c r="C118" s="37" t="s">
        <v>555</v>
      </c>
      <c r="D118" s="38" t="s">
        <v>433</v>
      </c>
      <c r="E118" s="38" t="s">
        <v>24</v>
      </c>
      <c r="F118" s="38" t="s">
        <v>25</v>
      </c>
      <c r="G118" s="38" t="s">
        <v>236</v>
      </c>
      <c r="H118" s="38" t="s">
        <v>239</v>
      </c>
      <c r="I118" s="38" t="s">
        <v>240</v>
      </c>
      <c r="J118" s="38" t="s">
        <v>0</v>
      </c>
      <c r="K118" s="57" t="s">
        <v>147</v>
      </c>
      <c r="L118" s="38" t="s">
        <v>42</v>
      </c>
      <c r="M118" s="40">
        <v>263.5</v>
      </c>
      <c r="N118" s="40">
        <f>M118*R118</f>
        <v>2371.5</v>
      </c>
      <c r="O118" s="41">
        <v>103.3</v>
      </c>
      <c r="P118" s="41">
        <f>+O118*R118</f>
        <v>929.69999999999993</v>
      </c>
      <c r="Q118" s="42">
        <f t="shared" si="6"/>
        <v>5</v>
      </c>
      <c r="R118" s="43">
        <f t="shared" si="7"/>
        <v>9</v>
      </c>
      <c r="S118" s="44"/>
      <c r="T118" s="44"/>
      <c r="U118" s="44"/>
      <c r="V118" s="44"/>
      <c r="W118" s="44"/>
      <c r="X118" s="45"/>
      <c r="Y118" s="45"/>
      <c r="Z118" s="45">
        <v>1</v>
      </c>
      <c r="AA118" s="45">
        <v>1</v>
      </c>
      <c r="AB118" s="45">
        <v>3</v>
      </c>
      <c r="AC118" s="45">
        <v>3</v>
      </c>
      <c r="AD118" s="45">
        <v>1</v>
      </c>
      <c r="AE118" s="44"/>
      <c r="AF118" s="45"/>
    </row>
    <row r="119" spans="1:32" s="39" customFormat="1" ht="45.75" customHeight="1">
      <c r="A119" s="36">
        <v>3</v>
      </c>
      <c r="B119" s="38" t="s">
        <v>0</v>
      </c>
      <c r="C119" s="37" t="s">
        <v>556</v>
      </c>
      <c r="D119" s="38" t="s">
        <v>433</v>
      </c>
      <c r="E119" s="38" t="s">
        <v>24</v>
      </c>
      <c r="F119" s="38" t="s">
        <v>25</v>
      </c>
      <c r="G119" s="38" t="s">
        <v>244</v>
      </c>
      <c r="H119" s="38" t="s">
        <v>246</v>
      </c>
      <c r="I119" s="38" t="s">
        <v>247</v>
      </c>
      <c r="J119" s="38" t="s">
        <v>0</v>
      </c>
      <c r="K119" s="57" t="s">
        <v>245</v>
      </c>
      <c r="L119" s="38" t="s">
        <v>56</v>
      </c>
      <c r="M119" s="40">
        <v>188</v>
      </c>
      <c r="N119" s="40">
        <f>M119*R119</f>
        <v>2256</v>
      </c>
      <c r="O119" s="41">
        <v>73.7</v>
      </c>
      <c r="P119" s="41">
        <f>+O119*R119</f>
        <v>884.40000000000009</v>
      </c>
      <c r="Q119" s="42">
        <f t="shared" si="6"/>
        <v>3</v>
      </c>
      <c r="R119" s="43">
        <f t="shared" si="7"/>
        <v>12</v>
      </c>
      <c r="S119" s="44"/>
      <c r="T119" s="44"/>
      <c r="U119" s="44"/>
      <c r="V119" s="44"/>
      <c r="W119" s="45">
        <v>5</v>
      </c>
      <c r="X119" s="45">
        <v>4</v>
      </c>
      <c r="Y119" s="45">
        <v>3</v>
      </c>
      <c r="Z119" s="44"/>
      <c r="AA119" s="44"/>
      <c r="AB119" s="44"/>
      <c r="AC119" s="44"/>
      <c r="AD119" s="44"/>
      <c r="AE119" s="44"/>
      <c r="AF119" s="44"/>
    </row>
    <row r="120" spans="1:32" s="39" customFormat="1" ht="45.75" customHeight="1">
      <c r="A120" s="36">
        <v>3</v>
      </c>
      <c r="B120" s="38" t="s">
        <v>0</v>
      </c>
      <c r="C120" s="37" t="s">
        <v>557</v>
      </c>
      <c r="D120" s="38" t="s">
        <v>433</v>
      </c>
      <c r="E120" s="38" t="s">
        <v>24</v>
      </c>
      <c r="F120" s="38" t="s">
        <v>25</v>
      </c>
      <c r="G120" s="38" t="s">
        <v>244</v>
      </c>
      <c r="H120" s="38" t="s">
        <v>248</v>
      </c>
      <c r="I120" s="38" t="s">
        <v>249</v>
      </c>
      <c r="J120" s="38" t="s">
        <v>0</v>
      </c>
      <c r="K120" s="57" t="s">
        <v>245</v>
      </c>
      <c r="L120" s="38" t="s">
        <v>94</v>
      </c>
      <c r="M120" s="40">
        <v>188</v>
      </c>
      <c r="N120" s="40">
        <f>M120*R120</f>
        <v>4136</v>
      </c>
      <c r="O120" s="41">
        <v>73.7</v>
      </c>
      <c r="P120" s="41">
        <f>+O120*R120</f>
        <v>1621.4</v>
      </c>
      <c r="Q120" s="42">
        <f t="shared" si="6"/>
        <v>7</v>
      </c>
      <c r="R120" s="43">
        <f t="shared" si="7"/>
        <v>22</v>
      </c>
      <c r="S120" s="44"/>
      <c r="T120" s="44"/>
      <c r="U120" s="44"/>
      <c r="V120" s="44"/>
      <c r="W120" s="45">
        <v>1</v>
      </c>
      <c r="X120" s="45">
        <v>8</v>
      </c>
      <c r="Y120" s="45">
        <v>3</v>
      </c>
      <c r="Z120" s="45">
        <v>4</v>
      </c>
      <c r="AA120" s="45">
        <v>3</v>
      </c>
      <c r="AB120" s="45">
        <v>1</v>
      </c>
      <c r="AC120" s="45">
        <v>2</v>
      </c>
      <c r="AD120" s="44"/>
      <c r="AE120" s="44"/>
      <c r="AF120" s="45"/>
    </row>
    <row r="121" spans="1:32" s="39" customFormat="1" ht="45.75" customHeight="1">
      <c r="A121" s="36">
        <v>3</v>
      </c>
      <c r="B121" s="38" t="s">
        <v>0</v>
      </c>
      <c r="C121" s="37" t="s">
        <v>558</v>
      </c>
      <c r="D121" s="38" t="s">
        <v>433</v>
      </c>
      <c r="E121" s="38" t="s">
        <v>24</v>
      </c>
      <c r="F121" s="38" t="s">
        <v>25</v>
      </c>
      <c r="G121" s="38" t="s">
        <v>233</v>
      </c>
      <c r="H121" s="38" t="s">
        <v>234</v>
      </c>
      <c r="I121" s="38" t="s">
        <v>235</v>
      </c>
      <c r="J121" s="38" t="s">
        <v>0</v>
      </c>
      <c r="K121" s="57" t="s">
        <v>96</v>
      </c>
      <c r="L121" s="38" t="s">
        <v>42</v>
      </c>
      <c r="M121" s="40">
        <v>311</v>
      </c>
      <c r="N121" s="40">
        <f>M121*R121</f>
        <v>4354</v>
      </c>
      <c r="O121" s="41">
        <v>121.9</v>
      </c>
      <c r="P121" s="41">
        <f>+O121*R121</f>
        <v>1706.6000000000001</v>
      </c>
      <c r="Q121" s="42">
        <f t="shared" si="6"/>
        <v>6</v>
      </c>
      <c r="R121" s="43">
        <f t="shared" si="7"/>
        <v>14</v>
      </c>
      <c r="S121" s="44"/>
      <c r="T121" s="44"/>
      <c r="U121" s="44"/>
      <c r="V121" s="44"/>
      <c r="W121" s="45"/>
      <c r="X121" s="45"/>
      <c r="Y121" s="45">
        <v>1</v>
      </c>
      <c r="Z121" s="45">
        <v>1</v>
      </c>
      <c r="AA121" s="45">
        <v>2</v>
      </c>
      <c r="AB121" s="45">
        <v>5</v>
      </c>
      <c r="AC121" s="45">
        <v>4</v>
      </c>
      <c r="AD121" s="45">
        <v>1</v>
      </c>
      <c r="AE121" s="44"/>
      <c r="AF121" s="45"/>
    </row>
    <row r="122" spans="1:32" s="39" customFormat="1" ht="45.75" customHeight="1">
      <c r="A122" s="36">
        <v>3</v>
      </c>
      <c r="B122" s="38" t="s">
        <v>0</v>
      </c>
      <c r="C122" s="37" t="s">
        <v>559</v>
      </c>
      <c r="D122" s="38" t="s">
        <v>433</v>
      </c>
      <c r="E122" s="38" t="s">
        <v>22</v>
      </c>
      <c r="F122" s="38" t="s">
        <v>25</v>
      </c>
      <c r="G122" s="38" t="s">
        <v>331</v>
      </c>
      <c r="H122" s="38" t="s">
        <v>332</v>
      </c>
      <c r="I122" s="38" t="s">
        <v>333</v>
      </c>
      <c r="J122" s="38" t="s">
        <v>0</v>
      </c>
      <c r="K122" s="57" t="s">
        <v>334</v>
      </c>
      <c r="L122" s="38" t="s">
        <v>335</v>
      </c>
      <c r="M122" s="40">
        <v>219.5</v>
      </c>
      <c r="N122" s="40">
        <f>M122*R122</f>
        <v>8121.5</v>
      </c>
      <c r="O122" s="41">
        <v>85.9</v>
      </c>
      <c r="P122" s="41">
        <f>+O122*R122</f>
        <v>3178.3</v>
      </c>
      <c r="Q122" s="42">
        <f t="shared" si="6"/>
        <v>9</v>
      </c>
      <c r="R122" s="43">
        <f t="shared" si="7"/>
        <v>37</v>
      </c>
      <c r="S122" s="45">
        <v>2</v>
      </c>
      <c r="T122" s="45">
        <v>2</v>
      </c>
      <c r="U122" s="45">
        <v>4</v>
      </c>
      <c r="V122" s="45">
        <v>7</v>
      </c>
      <c r="W122" s="45">
        <v>5</v>
      </c>
      <c r="X122" s="45">
        <v>7</v>
      </c>
      <c r="Y122" s="45">
        <v>4</v>
      </c>
      <c r="Z122" s="45">
        <v>4</v>
      </c>
      <c r="AA122" s="45">
        <v>2</v>
      </c>
      <c r="AB122" s="44"/>
      <c r="AC122" s="44"/>
      <c r="AD122" s="44"/>
      <c r="AE122" s="44"/>
      <c r="AF122" s="44"/>
    </row>
    <row r="123" spans="1:32" s="39" customFormat="1" ht="45.75" customHeight="1">
      <c r="A123" s="36">
        <v>3</v>
      </c>
      <c r="B123" s="38" t="s">
        <v>0</v>
      </c>
      <c r="C123" s="37" t="s">
        <v>560</v>
      </c>
      <c r="D123" s="38" t="s">
        <v>433</v>
      </c>
      <c r="E123" s="38" t="s">
        <v>22</v>
      </c>
      <c r="F123" s="38" t="s">
        <v>152</v>
      </c>
      <c r="G123" s="38" t="s">
        <v>153</v>
      </c>
      <c r="H123" s="38" t="s">
        <v>307</v>
      </c>
      <c r="I123" s="38" t="s">
        <v>308</v>
      </c>
      <c r="J123" s="38" t="s">
        <v>0</v>
      </c>
      <c r="K123" s="57" t="s">
        <v>306</v>
      </c>
      <c r="L123" s="38" t="s">
        <v>157</v>
      </c>
      <c r="M123" s="40">
        <v>330</v>
      </c>
      <c r="N123" s="40">
        <f>M123*R123</f>
        <v>2640</v>
      </c>
      <c r="O123" s="41">
        <v>129.30000000000001</v>
      </c>
      <c r="P123" s="41">
        <f>+O123*R123</f>
        <v>1034.4000000000001</v>
      </c>
      <c r="Q123" s="42">
        <f t="shared" si="6"/>
        <v>4</v>
      </c>
      <c r="R123" s="43">
        <f t="shared" si="7"/>
        <v>8</v>
      </c>
      <c r="S123" s="44"/>
      <c r="T123" s="44"/>
      <c r="U123" s="44"/>
      <c r="V123" s="44"/>
      <c r="W123" s="44"/>
      <c r="X123" s="45">
        <v>1</v>
      </c>
      <c r="Y123" s="45">
        <v>3</v>
      </c>
      <c r="Z123" s="45">
        <v>3</v>
      </c>
      <c r="AA123" s="45">
        <v>1</v>
      </c>
      <c r="AB123" s="44"/>
      <c r="AC123" s="44"/>
      <c r="AD123" s="44"/>
      <c r="AE123" s="44"/>
      <c r="AF123" s="44"/>
    </row>
    <row r="124" spans="1:32" s="39" customFormat="1" ht="45.75" customHeight="1">
      <c r="A124" s="36">
        <v>3</v>
      </c>
      <c r="B124" s="38" t="s">
        <v>0</v>
      </c>
      <c r="C124" s="37" t="s">
        <v>561</v>
      </c>
      <c r="D124" s="38" t="s">
        <v>433</v>
      </c>
      <c r="E124" s="38" t="s">
        <v>22</v>
      </c>
      <c r="F124" s="38" t="s">
        <v>152</v>
      </c>
      <c r="G124" s="38" t="s">
        <v>297</v>
      </c>
      <c r="H124" s="38" t="s">
        <v>304</v>
      </c>
      <c r="I124" s="38" t="s">
        <v>305</v>
      </c>
      <c r="J124" s="38" t="s">
        <v>0</v>
      </c>
      <c r="K124" s="57" t="s">
        <v>298</v>
      </c>
      <c r="L124" s="38" t="s">
        <v>299</v>
      </c>
      <c r="M124" s="40">
        <v>235.5</v>
      </c>
      <c r="N124" s="40">
        <f>M124*R124</f>
        <v>4474.5</v>
      </c>
      <c r="O124" s="41">
        <v>92.2</v>
      </c>
      <c r="P124" s="41">
        <f>+O124*R124</f>
        <v>1751.8</v>
      </c>
      <c r="Q124" s="42">
        <f t="shared" si="6"/>
        <v>7</v>
      </c>
      <c r="R124" s="43">
        <f t="shared" si="7"/>
        <v>19</v>
      </c>
      <c r="S124" s="44"/>
      <c r="T124" s="45"/>
      <c r="U124" s="45">
        <v>1</v>
      </c>
      <c r="V124" s="45">
        <v>1</v>
      </c>
      <c r="W124" s="45">
        <v>5</v>
      </c>
      <c r="X124" s="45">
        <v>5</v>
      </c>
      <c r="Y124" s="45">
        <v>3</v>
      </c>
      <c r="Z124" s="45">
        <v>3</v>
      </c>
      <c r="AA124" s="45">
        <v>1</v>
      </c>
      <c r="AB124" s="44"/>
      <c r="AC124" s="44"/>
      <c r="AD124" s="44"/>
      <c r="AE124" s="44"/>
      <c r="AF124" s="44"/>
    </row>
    <row r="125" spans="1:32" s="39" customFormat="1" ht="45.75" customHeight="1">
      <c r="A125" s="36">
        <v>3</v>
      </c>
      <c r="B125" s="38" t="s">
        <v>0</v>
      </c>
      <c r="C125" s="37" t="s">
        <v>562</v>
      </c>
      <c r="D125" s="38" t="s">
        <v>433</v>
      </c>
      <c r="E125" s="38" t="s">
        <v>22</v>
      </c>
      <c r="F125" s="38" t="s">
        <v>27</v>
      </c>
      <c r="G125" s="38" t="s">
        <v>125</v>
      </c>
      <c r="H125" s="38" t="s">
        <v>309</v>
      </c>
      <c r="I125" s="38" t="s">
        <v>310</v>
      </c>
      <c r="J125" s="38" t="s">
        <v>0</v>
      </c>
      <c r="K125" s="57" t="s">
        <v>311</v>
      </c>
      <c r="L125" s="38" t="s">
        <v>312</v>
      </c>
      <c r="M125" s="40">
        <v>239</v>
      </c>
      <c r="N125" s="40">
        <f>M125*R125</f>
        <v>2868</v>
      </c>
      <c r="O125" s="41">
        <v>93.7</v>
      </c>
      <c r="P125" s="41">
        <f>+O125*R125</f>
        <v>1124.4000000000001</v>
      </c>
      <c r="Q125" s="42">
        <f t="shared" si="6"/>
        <v>3</v>
      </c>
      <c r="R125" s="43">
        <f t="shared" si="7"/>
        <v>12</v>
      </c>
      <c r="S125" s="45">
        <v>5</v>
      </c>
      <c r="T125" s="45">
        <v>2</v>
      </c>
      <c r="U125" s="45">
        <v>5</v>
      </c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</row>
    <row r="126" spans="1:32" s="39" customFormat="1" ht="45.75" customHeight="1">
      <c r="A126" s="36">
        <v>3</v>
      </c>
      <c r="B126" s="38" t="s">
        <v>0</v>
      </c>
      <c r="C126" s="37" t="s">
        <v>563</v>
      </c>
      <c r="D126" s="38" t="s">
        <v>433</v>
      </c>
      <c r="E126" s="38" t="s">
        <v>22</v>
      </c>
      <c r="F126" s="38" t="s">
        <v>25</v>
      </c>
      <c r="G126" s="38" t="s">
        <v>314</v>
      </c>
      <c r="H126" s="38" t="s">
        <v>315</v>
      </c>
      <c r="I126" s="38" t="s">
        <v>316</v>
      </c>
      <c r="J126" s="38" t="s">
        <v>0</v>
      </c>
      <c r="K126" s="57" t="s">
        <v>317</v>
      </c>
      <c r="L126" s="38" t="s">
        <v>318</v>
      </c>
      <c r="M126" s="40">
        <v>245</v>
      </c>
      <c r="N126" s="40">
        <f>M126*R126</f>
        <v>8820</v>
      </c>
      <c r="O126" s="41">
        <v>95.9</v>
      </c>
      <c r="P126" s="41">
        <f>+O126*R126</f>
        <v>3452.4</v>
      </c>
      <c r="Q126" s="42">
        <f t="shared" si="6"/>
        <v>9</v>
      </c>
      <c r="R126" s="43">
        <f t="shared" si="7"/>
        <v>36</v>
      </c>
      <c r="S126" s="45">
        <v>2</v>
      </c>
      <c r="T126" s="45">
        <v>6</v>
      </c>
      <c r="U126" s="45">
        <v>5</v>
      </c>
      <c r="V126" s="45">
        <v>7</v>
      </c>
      <c r="W126" s="45">
        <v>4</v>
      </c>
      <c r="X126" s="45">
        <v>3</v>
      </c>
      <c r="Y126" s="45">
        <v>3</v>
      </c>
      <c r="Z126" s="45">
        <v>3</v>
      </c>
      <c r="AA126" s="45">
        <v>3</v>
      </c>
      <c r="AB126" s="44"/>
      <c r="AC126" s="44"/>
      <c r="AD126" s="44"/>
      <c r="AE126" s="44"/>
      <c r="AF126" s="44"/>
    </row>
    <row r="127" spans="1:32" s="39" customFormat="1" ht="45.75" customHeight="1">
      <c r="A127" s="36">
        <v>3</v>
      </c>
      <c r="B127" s="38" t="s">
        <v>0</v>
      </c>
      <c r="C127" s="37" t="s">
        <v>564</v>
      </c>
      <c r="D127" s="38" t="s">
        <v>433</v>
      </c>
      <c r="E127" s="38" t="s">
        <v>22</v>
      </c>
      <c r="F127" s="38" t="s">
        <v>25</v>
      </c>
      <c r="G127" s="38" t="s">
        <v>326</v>
      </c>
      <c r="H127" s="38" t="s">
        <v>327</v>
      </c>
      <c r="I127" s="38" t="s">
        <v>328</v>
      </c>
      <c r="J127" s="38" t="s">
        <v>0</v>
      </c>
      <c r="K127" s="57" t="s">
        <v>329</v>
      </c>
      <c r="L127" s="38" t="s">
        <v>330</v>
      </c>
      <c r="M127" s="40">
        <v>289</v>
      </c>
      <c r="N127" s="40">
        <f>M127*R127</f>
        <v>5780</v>
      </c>
      <c r="O127" s="41">
        <v>107</v>
      </c>
      <c r="P127" s="41">
        <f>+O127*R127</f>
        <v>2140</v>
      </c>
      <c r="Q127" s="42">
        <f t="shared" si="6"/>
        <v>6</v>
      </c>
      <c r="R127" s="43">
        <f t="shared" si="7"/>
        <v>20</v>
      </c>
      <c r="S127" s="45"/>
      <c r="T127" s="44"/>
      <c r="U127" s="45"/>
      <c r="V127" s="45">
        <v>1</v>
      </c>
      <c r="W127" s="45">
        <v>3</v>
      </c>
      <c r="X127" s="45">
        <v>3</v>
      </c>
      <c r="Y127" s="45">
        <v>5</v>
      </c>
      <c r="Z127" s="45">
        <v>6</v>
      </c>
      <c r="AA127" s="45">
        <v>2</v>
      </c>
      <c r="AB127" s="44"/>
      <c r="AC127" s="44"/>
      <c r="AD127" s="44"/>
      <c r="AE127" s="44"/>
      <c r="AF127" s="44"/>
    </row>
    <row r="128" spans="1:32" s="39" customFormat="1" ht="45.75" customHeight="1">
      <c r="A128" s="36">
        <v>3</v>
      </c>
      <c r="B128" s="38"/>
      <c r="C128" s="37" t="s">
        <v>565</v>
      </c>
      <c r="D128" s="38" t="s">
        <v>433</v>
      </c>
      <c r="E128" s="38" t="s">
        <v>22</v>
      </c>
      <c r="F128" s="38" t="s">
        <v>27</v>
      </c>
      <c r="G128" s="38" t="s">
        <v>61</v>
      </c>
      <c r="H128" s="38" t="s">
        <v>62</v>
      </c>
      <c r="I128" s="38" t="s">
        <v>63</v>
      </c>
      <c r="J128" s="38"/>
      <c r="K128" s="57" t="s">
        <v>64</v>
      </c>
      <c r="L128" s="38" t="s">
        <v>65</v>
      </c>
      <c r="M128" s="40">
        <v>207</v>
      </c>
      <c r="N128" s="40">
        <f>M128*R128</f>
        <v>1035</v>
      </c>
      <c r="O128" s="41">
        <v>81.099999999999994</v>
      </c>
      <c r="P128" s="41">
        <f>+O128*R128</f>
        <v>405.5</v>
      </c>
      <c r="Q128" s="42">
        <f t="shared" si="6"/>
        <v>5</v>
      </c>
      <c r="R128" s="43">
        <f t="shared" si="7"/>
        <v>5</v>
      </c>
      <c r="S128" s="44"/>
      <c r="T128" s="44"/>
      <c r="U128" s="44"/>
      <c r="V128" s="45">
        <v>1</v>
      </c>
      <c r="W128" s="45">
        <v>1</v>
      </c>
      <c r="X128" s="45">
        <v>1</v>
      </c>
      <c r="Y128" s="45">
        <v>1</v>
      </c>
      <c r="Z128" s="45">
        <v>1</v>
      </c>
      <c r="AA128" s="44"/>
      <c r="AB128" s="44"/>
      <c r="AC128" s="44"/>
      <c r="AD128" s="44"/>
      <c r="AE128" s="44"/>
      <c r="AF128" s="44"/>
    </row>
    <row r="129" spans="1:32" s="39" customFormat="1" ht="45.75" customHeight="1">
      <c r="A129" s="36">
        <v>3</v>
      </c>
      <c r="B129" s="38" t="s">
        <v>0</v>
      </c>
      <c r="C129" s="37" t="s">
        <v>566</v>
      </c>
      <c r="D129" s="38" t="s">
        <v>433</v>
      </c>
      <c r="E129" s="38" t="s">
        <v>22</v>
      </c>
      <c r="F129" s="38" t="s">
        <v>152</v>
      </c>
      <c r="G129" s="38" t="s">
        <v>153</v>
      </c>
      <c r="H129" s="38" t="s">
        <v>154</v>
      </c>
      <c r="I129" s="38" t="s">
        <v>155</v>
      </c>
      <c r="J129" s="38" t="s">
        <v>0</v>
      </c>
      <c r="K129" s="57" t="s">
        <v>156</v>
      </c>
      <c r="L129" s="38" t="s">
        <v>157</v>
      </c>
      <c r="M129" s="40">
        <v>379</v>
      </c>
      <c r="N129" s="40">
        <f>M129*R129</f>
        <v>10612</v>
      </c>
      <c r="O129" s="41">
        <v>140.4</v>
      </c>
      <c r="P129" s="41">
        <f>+O129*R129</f>
        <v>3931.2000000000003</v>
      </c>
      <c r="Q129" s="42">
        <f t="shared" si="6"/>
        <v>4</v>
      </c>
      <c r="R129" s="43">
        <f t="shared" si="7"/>
        <v>28</v>
      </c>
      <c r="S129" s="45">
        <v>1</v>
      </c>
      <c r="T129" s="45">
        <v>11</v>
      </c>
      <c r="U129" s="45">
        <v>5</v>
      </c>
      <c r="V129" s="45">
        <v>11</v>
      </c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</row>
    <row r="130" spans="1:32" s="39" customFormat="1" ht="45.75" customHeight="1">
      <c r="A130" s="36">
        <v>3</v>
      </c>
      <c r="B130" s="38" t="s">
        <v>0</v>
      </c>
      <c r="C130" s="37" t="s">
        <v>567</v>
      </c>
      <c r="D130" s="38" t="s">
        <v>433</v>
      </c>
      <c r="E130" s="38" t="s">
        <v>22</v>
      </c>
      <c r="F130" s="38" t="s">
        <v>25</v>
      </c>
      <c r="G130" s="38" t="s">
        <v>161</v>
      </c>
      <c r="H130" s="38" t="s">
        <v>162</v>
      </c>
      <c r="I130" s="38" t="s">
        <v>163</v>
      </c>
      <c r="J130" s="38" t="s">
        <v>0</v>
      </c>
      <c r="K130" s="57" t="s">
        <v>164</v>
      </c>
      <c r="L130" s="38" t="s">
        <v>165</v>
      </c>
      <c r="M130" s="40">
        <v>199</v>
      </c>
      <c r="N130" s="40">
        <f>M130*R130</f>
        <v>2587</v>
      </c>
      <c r="O130" s="41">
        <v>78</v>
      </c>
      <c r="P130" s="41">
        <f>+O130*R130</f>
        <v>1014</v>
      </c>
      <c r="Q130" s="42">
        <f t="shared" si="6"/>
        <v>6</v>
      </c>
      <c r="R130" s="43">
        <f t="shared" si="7"/>
        <v>13</v>
      </c>
      <c r="S130" s="44"/>
      <c r="T130" s="45">
        <v>2</v>
      </c>
      <c r="U130" s="45">
        <v>3</v>
      </c>
      <c r="V130" s="45">
        <v>2</v>
      </c>
      <c r="W130" s="45">
        <v>2</v>
      </c>
      <c r="X130" s="45">
        <v>3</v>
      </c>
      <c r="Y130" s="45">
        <v>1</v>
      </c>
      <c r="Z130" s="44"/>
      <c r="AA130" s="44"/>
      <c r="AB130" s="44"/>
      <c r="AC130" s="44"/>
      <c r="AD130" s="44"/>
      <c r="AE130" s="44"/>
      <c r="AF130" s="44"/>
    </row>
    <row r="131" spans="1:32" s="39" customFormat="1" ht="45.75" customHeight="1">
      <c r="A131" s="36">
        <v>3</v>
      </c>
      <c r="B131" s="38" t="s">
        <v>0</v>
      </c>
      <c r="C131" s="37" t="s">
        <v>568</v>
      </c>
      <c r="D131" s="38" t="s">
        <v>433</v>
      </c>
      <c r="E131" s="38" t="s">
        <v>22</v>
      </c>
      <c r="F131" s="38" t="s">
        <v>25</v>
      </c>
      <c r="G131" s="38" t="s">
        <v>205</v>
      </c>
      <c r="H131" s="38" t="s">
        <v>206</v>
      </c>
      <c r="I131" s="38" t="s">
        <v>207</v>
      </c>
      <c r="J131" s="38" t="s">
        <v>0</v>
      </c>
      <c r="K131" s="57" t="s">
        <v>208</v>
      </c>
      <c r="L131" s="38" t="s">
        <v>159</v>
      </c>
      <c r="M131" s="40">
        <v>199</v>
      </c>
      <c r="N131" s="40">
        <f>M131*R131</f>
        <v>2587</v>
      </c>
      <c r="O131" s="41">
        <v>78</v>
      </c>
      <c r="P131" s="41">
        <f>+O131*R131</f>
        <v>1014</v>
      </c>
      <c r="Q131" s="42">
        <f t="shared" si="6"/>
        <v>7</v>
      </c>
      <c r="R131" s="43">
        <f t="shared" si="7"/>
        <v>13</v>
      </c>
      <c r="S131" s="44"/>
      <c r="T131" s="45"/>
      <c r="U131" s="45">
        <v>2</v>
      </c>
      <c r="V131" s="45">
        <v>2</v>
      </c>
      <c r="W131" s="45">
        <v>1</v>
      </c>
      <c r="X131" s="45">
        <v>3</v>
      </c>
      <c r="Y131" s="45">
        <v>3</v>
      </c>
      <c r="Z131" s="45">
        <v>1</v>
      </c>
      <c r="AA131" s="45">
        <v>1</v>
      </c>
      <c r="AB131" s="44"/>
      <c r="AC131" s="44"/>
      <c r="AD131" s="44"/>
      <c r="AE131" s="44"/>
      <c r="AF131" s="44"/>
    </row>
    <row r="132" spans="1:32" s="39" customFormat="1" ht="45.75" customHeight="1">
      <c r="A132" s="36">
        <v>3</v>
      </c>
      <c r="B132" s="38" t="s">
        <v>0</v>
      </c>
      <c r="C132" s="37" t="s">
        <v>569</v>
      </c>
      <c r="D132" s="38" t="s">
        <v>433</v>
      </c>
      <c r="E132" s="38" t="s">
        <v>22</v>
      </c>
      <c r="F132" s="38" t="s">
        <v>25</v>
      </c>
      <c r="G132" s="38" t="s">
        <v>205</v>
      </c>
      <c r="H132" s="38" t="s">
        <v>209</v>
      </c>
      <c r="I132" s="38" t="s">
        <v>210</v>
      </c>
      <c r="J132" s="38" t="s">
        <v>0</v>
      </c>
      <c r="K132" s="57" t="s">
        <v>208</v>
      </c>
      <c r="L132" s="38" t="s">
        <v>211</v>
      </c>
      <c r="M132" s="40">
        <v>199</v>
      </c>
      <c r="N132" s="40">
        <f>M132*R132</f>
        <v>4577</v>
      </c>
      <c r="O132" s="41">
        <v>78</v>
      </c>
      <c r="P132" s="41">
        <f>+O132*R132</f>
        <v>1794</v>
      </c>
      <c r="Q132" s="42">
        <f t="shared" si="6"/>
        <v>7</v>
      </c>
      <c r="R132" s="43">
        <f t="shared" si="7"/>
        <v>23</v>
      </c>
      <c r="S132" s="45"/>
      <c r="T132" s="45">
        <v>4</v>
      </c>
      <c r="U132" s="45">
        <v>5</v>
      </c>
      <c r="V132" s="45">
        <v>5</v>
      </c>
      <c r="W132" s="45">
        <v>2</v>
      </c>
      <c r="X132" s="45">
        <v>2</v>
      </c>
      <c r="Y132" s="45">
        <v>4</v>
      </c>
      <c r="Z132" s="45">
        <v>1</v>
      </c>
      <c r="AA132" s="44"/>
      <c r="AB132" s="44"/>
      <c r="AC132" s="44"/>
      <c r="AD132" s="44"/>
      <c r="AE132" s="44"/>
      <c r="AF132" s="44"/>
    </row>
    <row r="133" spans="1:32" s="39" customFormat="1" ht="45.75" customHeight="1">
      <c r="A133" s="36">
        <v>3</v>
      </c>
      <c r="B133" s="38" t="s">
        <v>0</v>
      </c>
      <c r="C133" s="37" t="s">
        <v>570</v>
      </c>
      <c r="D133" s="38" t="s">
        <v>433</v>
      </c>
      <c r="E133" s="38" t="s">
        <v>22</v>
      </c>
      <c r="F133" s="38" t="s">
        <v>25</v>
      </c>
      <c r="G133" s="38" t="s">
        <v>212</v>
      </c>
      <c r="H133" s="38" t="s">
        <v>213</v>
      </c>
      <c r="I133" s="38" t="s">
        <v>214</v>
      </c>
      <c r="J133" s="38" t="s">
        <v>0</v>
      </c>
      <c r="K133" s="57" t="s">
        <v>215</v>
      </c>
      <c r="L133" s="38" t="s">
        <v>216</v>
      </c>
      <c r="M133" s="40">
        <v>199</v>
      </c>
      <c r="N133" s="40">
        <f>M133*R133</f>
        <v>4975</v>
      </c>
      <c r="O133" s="41">
        <v>78</v>
      </c>
      <c r="P133" s="41">
        <f>+O133*R133</f>
        <v>1950</v>
      </c>
      <c r="Q133" s="42">
        <f t="shared" si="6"/>
        <v>9</v>
      </c>
      <c r="R133" s="43">
        <f t="shared" si="7"/>
        <v>25</v>
      </c>
      <c r="S133" s="45">
        <v>1</v>
      </c>
      <c r="T133" s="45">
        <v>1</v>
      </c>
      <c r="U133" s="45">
        <v>3</v>
      </c>
      <c r="V133" s="45">
        <v>5</v>
      </c>
      <c r="W133" s="45">
        <v>4</v>
      </c>
      <c r="X133" s="45">
        <v>6</v>
      </c>
      <c r="Y133" s="45">
        <v>3</v>
      </c>
      <c r="Z133" s="45">
        <v>1</v>
      </c>
      <c r="AA133" s="45">
        <v>1</v>
      </c>
      <c r="AB133" s="44"/>
      <c r="AC133" s="44"/>
      <c r="AD133" s="44"/>
      <c r="AE133" s="44"/>
      <c r="AF133" s="44"/>
    </row>
    <row r="134" spans="1:32" s="39" customFormat="1" ht="45.75" customHeight="1">
      <c r="A134" s="36">
        <v>3</v>
      </c>
      <c r="B134" s="38" t="s">
        <v>0</v>
      </c>
      <c r="C134" s="37" t="s">
        <v>571</v>
      </c>
      <c r="D134" s="38" t="s">
        <v>433</v>
      </c>
      <c r="E134" s="38" t="s">
        <v>22</v>
      </c>
      <c r="F134" s="38" t="s">
        <v>25</v>
      </c>
      <c r="G134" s="38" t="s">
        <v>72</v>
      </c>
      <c r="H134" s="38" t="s">
        <v>199</v>
      </c>
      <c r="I134" s="38" t="s">
        <v>200</v>
      </c>
      <c r="J134" s="38" t="s">
        <v>0</v>
      </c>
      <c r="K134" s="57" t="s">
        <v>201</v>
      </c>
      <c r="L134" s="38" t="s">
        <v>23</v>
      </c>
      <c r="M134" s="40">
        <v>263.5</v>
      </c>
      <c r="N134" s="40">
        <f>M134*R134</f>
        <v>1054</v>
      </c>
      <c r="O134" s="41">
        <v>103.3</v>
      </c>
      <c r="P134" s="41">
        <f>+O134*R134</f>
        <v>413.2</v>
      </c>
      <c r="Q134" s="42">
        <f t="shared" si="6"/>
        <v>3</v>
      </c>
      <c r="R134" s="43">
        <f t="shared" si="7"/>
        <v>4</v>
      </c>
      <c r="S134" s="44"/>
      <c r="T134" s="44"/>
      <c r="U134" s="44"/>
      <c r="V134" s="44"/>
      <c r="W134" s="44"/>
      <c r="X134" s="45">
        <v>2</v>
      </c>
      <c r="Y134" s="45">
        <v>1</v>
      </c>
      <c r="Z134" s="45">
        <v>1</v>
      </c>
      <c r="AA134" s="44"/>
      <c r="AB134" s="44"/>
      <c r="AC134" s="44"/>
      <c r="AD134" s="44"/>
      <c r="AE134" s="44"/>
      <c r="AF134" s="44"/>
    </row>
    <row r="135" spans="1:32" s="39" customFormat="1" ht="45.75" customHeight="1">
      <c r="A135" s="36">
        <v>3</v>
      </c>
      <c r="B135" s="38" t="s">
        <v>0</v>
      </c>
      <c r="C135" s="37" t="s">
        <v>572</v>
      </c>
      <c r="D135" s="38" t="s">
        <v>433</v>
      </c>
      <c r="E135" s="38" t="s">
        <v>22</v>
      </c>
      <c r="F135" s="38" t="s">
        <v>25</v>
      </c>
      <c r="G135" s="38" t="s">
        <v>178</v>
      </c>
      <c r="H135" s="38" t="s">
        <v>182</v>
      </c>
      <c r="I135" s="38" t="s">
        <v>183</v>
      </c>
      <c r="J135" s="38" t="s">
        <v>0</v>
      </c>
      <c r="K135" s="57" t="s">
        <v>179</v>
      </c>
      <c r="L135" s="38" t="s">
        <v>184</v>
      </c>
      <c r="M135" s="40">
        <v>216.5</v>
      </c>
      <c r="N135" s="40">
        <f>M135*R135</f>
        <v>3464</v>
      </c>
      <c r="O135" s="41">
        <v>84.8</v>
      </c>
      <c r="P135" s="41">
        <f>+O135*R135</f>
        <v>1356.8</v>
      </c>
      <c r="Q135" s="42">
        <f t="shared" ref="Q135:Q166" si="8">COUNTIF(S135:AF135,"&gt;0")</f>
        <v>7</v>
      </c>
      <c r="R135" s="43">
        <f t="shared" ref="R135:R166" si="9">SUM(S135:AF135)</f>
        <v>16</v>
      </c>
      <c r="S135" s="44"/>
      <c r="T135" s="45">
        <v>2</v>
      </c>
      <c r="U135" s="45">
        <v>1</v>
      </c>
      <c r="V135" s="45">
        <v>6</v>
      </c>
      <c r="W135" s="45">
        <v>2</v>
      </c>
      <c r="X135" s="45">
        <v>1</v>
      </c>
      <c r="Y135" s="45">
        <v>1</v>
      </c>
      <c r="Z135" s="45">
        <v>3</v>
      </c>
      <c r="AA135" s="44"/>
      <c r="AB135" s="44"/>
      <c r="AC135" s="44"/>
      <c r="AD135" s="44"/>
      <c r="AE135" s="44"/>
      <c r="AF135" s="44"/>
    </row>
    <row r="136" spans="1:32" s="39" customFormat="1" ht="45.75" customHeight="1">
      <c r="A136" s="36">
        <v>3</v>
      </c>
      <c r="B136" s="38" t="s">
        <v>0</v>
      </c>
      <c r="C136" s="37" t="s">
        <v>573</v>
      </c>
      <c r="D136" s="38" t="s">
        <v>433</v>
      </c>
      <c r="E136" s="38" t="s">
        <v>22</v>
      </c>
      <c r="F136" s="38" t="s">
        <v>25</v>
      </c>
      <c r="G136" s="38" t="s">
        <v>178</v>
      </c>
      <c r="H136" s="38" t="s">
        <v>185</v>
      </c>
      <c r="I136" s="38" t="s">
        <v>186</v>
      </c>
      <c r="J136" s="38" t="s">
        <v>0</v>
      </c>
      <c r="K136" s="57" t="s">
        <v>179</v>
      </c>
      <c r="L136" s="38" t="s">
        <v>187</v>
      </c>
      <c r="M136" s="40">
        <v>216.5</v>
      </c>
      <c r="N136" s="40">
        <f>M136*R136</f>
        <v>4330</v>
      </c>
      <c r="O136" s="41">
        <v>84.8</v>
      </c>
      <c r="P136" s="41">
        <f>+O136*R136</f>
        <v>1696</v>
      </c>
      <c r="Q136" s="42">
        <f t="shared" si="8"/>
        <v>6</v>
      </c>
      <c r="R136" s="43">
        <f t="shared" si="9"/>
        <v>20</v>
      </c>
      <c r="S136" s="44"/>
      <c r="T136" s="45">
        <v>4</v>
      </c>
      <c r="U136" s="45">
        <v>3</v>
      </c>
      <c r="V136" s="45">
        <v>6</v>
      </c>
      <c r="W136" s="45">
        <v>3</v>
      </c>
      <c r="X136" s="45">
        <v>2</v>
      </c>
      <c r="Y136" s="45">
        <v>2</v>
      </c>
      <c r="Z136" s="44"/>
      <c r="AA136" s="44"/>
      <c r="AB136" s="44"/>
      <c r="AC136" s="44"/>
      <c r="AD136" s="44"/>
      <c r="AE136" s="44"/>
      <c r="AF136" s="44"/>
    </row>
    <row r="137" spans="1:32" s="39" customFormat="1" ht="45.75" customHeight="1">
      <c r="A137" s="36">
        <v>3</v>
      </c>
      <c r="B137" s="38" t="s">
        <v>0</v>
      </c>
      <c r="C137" s="37" t="s">
        <v>574</v>
      </c>
      <c r="D137" s="38" t="s">
        <v>433</v>
      </c>
      <c r="E137" s="38" t="s">
        <v>22</v>
      </c>
      <c r="F137" s="38" t="s">
        <v>25</v>
      </c>
      <c r="G137" s="38" t="s">
        <v>178</v>
      </c>
      <c r="H137" s="38" t="s">
        <v>180</v>
      </c>
      <c r="I137" s="38" t="s">
        <v>181</v>
      </c>
      <c r="J137" s="38" t="s">
        <v>0</v>
      </c>
      <c r="K137" s="57" t="s">
        <v>179</v>
      </c>
      <c r="L137" s="38" t="s">
        <v>23</v>
      </c>
      <c r="M137" s="40">
        <v>229</v>
      </c>
      <c r="N137" s="40">
        <f>M137*R137</f>
        <v>1603</v>
      </c>
      <c r="O137" s="41">
        <v>84.8</v>
      </c>
      <c r="P137" s="41">
        <f>+O137*R137</f>
        <v>593.6</v>
      </c>
      <c r="Q137" s="42">
        <f t="shared" si="8"/>
        <v>5</v>
      </c>
      <c r="R137" s="43">
        <f t="shared" si="9"/>
        <v>7</v>
      </c>
      <c r="S137" s="44"/>
      <c r="T137" s="45">
        <v>2</v>
      </c>
      <c r="U137" s="45">
        <v>2</v>
      </c>
      <c r="V137" s="45">
        <v>1</v>
      </c>
      <c r="W137" s="44"/>
      <c r="X137" s="45">
        <v>1</v>
      </c>
      <c r="Y137" s="44"/>
      <c r="Z137" s="45">
        <v>1</v>
      </c>
      <c r="AA137" s="44"/>
      <c r="AB137" s="44"/>
      <c r="AC137" s="44"/>
      <c r="AD137" s="44"/>
      <c r="AE137" s="44"/>
      <c r="AF137" s="44"/>
    </row>
    <row r="138" spans="1:32" s="39" customFormat="1" ht="45.75" customHeight="1">
      <c r="A138" s="36">
        <v>3</v>
      </c>
      <c r="B138" s="38" t="s">
        <v>0</v>
      </c>
      <c r="C138" s="37" t="s">
        <v>575</v>
      </c>
      <c r="D138" s="38" t="s">
        <v>434</v>
      </c>
      <c r="E138" s="38" t="s">
        <v>24</v>
      </c>
      <c r="F138" s="38" t="s">
        <v>25</v>
      </c>
      <c r="G138" s="38" t="s">
        <v>104</v>
      </c>
      <c r="H138" s="38" t="s">
        <v>417</v>
      </c>
      <c r="I138" s="38" t="s">
        <v>418</v>
      </c>
      <c r="J138" s="38" t="s">
        <v>0</v>
      </c>
      <c r="K138" s="57" t="s">
        <v>60</v>
      </c>
      <c r="L138" s="38" t="s">
        <v>419</v>
      </c>
      <c r="M138" s="40">
        <v>139</v>
      </c>
      <c r="N138" s="40">
        <f>M138*R138</f>
        <v>9035</v>
      </c>
      <c r="O138" s="41">
        <v>54.5</v>
      </c>
      <c r="P138" s="41">
        <f>+O138*R138</f>
        <v>3542.5</v>
      </c>
      <c r="Q138" s="42">
        <f t="shared" si="8"/>
        <v>7</v>
      </c>
      <c r="R138" s="43">
        <f t="shared" si="9"/>
        <v>65</v>
      </c>
      <c r="S138" s="44"/>
      <c r="T138" s="44"/>
      <c r="U138" s="44"/>
      <c r="V138" s="44"/>
      <c r="W138" s="44"/>
      <c r="X138" s="45">
        <v>8</v>
      </c>
      <c r="Y138" s="45">
        <v>10</v>
      </c>
      <c r="Z138" s="45">
        <v>11</v>
      </c>
      <c r="AA138" s="45">
        <v>14</v>
      </c>
      <c r="AB138" s="45">
        <v>6</v>
      </c>
      <c r="AC138" s="45">
        <v>10</v>
      </c>
      <c r="AD138" s="45">
        <v>6</v>
      </c>
      <c r="AE138" s="44"/>
      <c r="AF138" s="45"/>
    </row>
    <row r="139" spans="1:32" s="39" customFormat="1" ht="45.75" customHeight="1">
      <c r="A139" s="36">
        <v>3</v>
      </c>
      <c r="B139" s="38" t="s">
        <v>0</v>
      </c>
      <c r="C139" s="37" t="s">
        <v>576</v>
      </c>
      <c r="D139" s="38" t="s">
        <v>434</v>
      </c>
      <c r="E139" s="38" t="s">
        <v>24</v>
      </c>
      <c r="F139" s="38" t="s">
        <v>25</v>
      </c>
      <c r="G139" s="38" t="s">
        <v>273</v>
      </c>
      <c r="H139" s="38" t="s">
        <v>274</v>
      </c>
      <c r="I139" s="38" t="s">
        <v>275</v>
      </c>
      <c r="J139" s="38" t="s">
        <v>0</v>
      </c>
      <c r="K139" s="57" t="s">
        <v>91</v>
      </c>
      <c r="L139" s="38" t="s">
        <v>56</v>
      </c>
      <c r="M139" s="40">
        <v>188</v>
      </c>
      <c r="N139" s="40">
        <f>M139*R139</f>
        <v>564</v>
      </c>
      <c r="O139" s="41">
        <v>73.7</v>
      </c>
      <c r="P139" s="41">
        <f>+O139*R139</f>
        <v>221.10000000000002</v>
      </c>
      <c r="Q139" s="42">
        <f t="shared" si="8"/>
        <v>3</v>
      </c>
      <c r="R139" s="43">
        <f t="shared" si="9"/>
        <v>3</v>
      </c>
      <c r="S139" s="44"/>
      <c r="T139" s="44"/>
      <c r="U139" s="44"/>
      <c r="V139" s="44"/>
      <c r="W139" s="45">
        <v>1</v>
      </c>
      <c r="X139" s="44"/>
      <c r="Y139" s="44"/>
      <c r="Z139" s="44"/>
      <c r="AA139" s="44"/>
      <c r="AB139" s="44"/>
      <c r="AC139" s="45">
        <v>1</v>
      </c>
      <c r="AD139" s="45">
        <v>1</v>
      </c>
      <c r="AE139" s="44"/>
      <c r="AF139" s="45"/>
    </row>
    <row r="140" spans="1:32" s="39" customFormat="1" ht="45.75" customHeight="1">
      <c r="A140" s="36">
        <v>3</v>
      </c>
      <c r="B140" s="38" t="s">
        <v>0</v>
      </c>
      <c r="C140" s="37" t="s">
        <v>577</v>
      </c>
      <c r="D140" s="38" t="s">
        <v>434</v>
      </c>
      <c r="E140" s="38" t="s">
        <v>24</v>
      </c>
      <c r="F140" s="38" t="s">
        <v>25</v>
      </c>
      <c r="G140" s="38" t="s">
        <v>285</v>
      </c>
      <c r="H140" s="38" t="s">
        <v>289</v>
      </c>
      <c r="I140" s="38" t="s">
        <v>290</v>
      </c>
      <c r="J140" s="38" t="s">
        <v>0</v>
      </c>
      <c r="K140" s="57" t="s">
        <v>291</v>
      </c>
      <c r="L140" s="38" t="s">
        <v>23</v>
      </c>
      <c r="M140" s="40">
        <v>363.5</v>
      </c>
      <c r="N140" s="40">
        <f>M140*R140</f>
        <v>2908</v>
      </c>
      <c r="O140" s="41">
        <v>142.5</v>
      </c>
      <c r="P140" s="41">
        <f>+O140*R140</f>
        <v>1140</v>
      </c>
      <c r="Q140" s="42">
        <f t="shared" si="8"/>
        <v>4</v>
      </c>
      <c r="R140" s="43">
        <f t="shared" si="9"/>
        <v>8</v>
      </c>
      <c r="S140" s="44"/>
      <c r="T140" s="44"/>
      <c r="U140" s="44"/>
      <c r="V140" s="44"/>
      <c r="W140" s="44"/>
      <c r="X140" s="44"/>
      <c r="Y140" s="44"/>
      <c r="Z140" s="45">
        <v>1</v>
      </c>
      <c r="AA140" s="45">
        <v>2</v>
      </c>
      <c r="AB140" s="45">
        <v>4</v>
      </c>
      <c r="AC140" s="45">
        <v>1</v>
      </c>
      <c r="AD140" s="44"/>
      <c r="AE140" s="44"/>
      <c r="AF140" s="45"/>
    </row>
    <row r="141" spans="1:32" s="39" customFormat="1" ht="45.75" customHeight="1">
      <c r="A141" s="36">
        <v>3</v>
      </c>
      <c r="B141" s="38" t="s">
        <v>0</v>
      </c>
      <c r="C141" s="37" t="s">
        <v>578</v>
      </c>
      <c r="D141" s="38" t="s">
        <v>434</v>
      </c>
      <c r="E141" s="38" t="s">
        <v>24</v>
      </c>
      <c r="F141" s="38" t="s">
        <v>25</v>
      </c>
      <c r="G141" s="38" t="s">
        <v>104</v>
      </c>
      <c r="H141" s="38" t="s">
        <v>414</v>
      </c>
      <c r="I141" s="38" t="s">
        <v>415</v>
      </c>
      <c r="J141" s="38" t="s">
        <v>0</v>
      </c>
      <c r="K141" s="57" t="s">
        <v>411</v>
      </c>
      <c r="L141" s="38" t="s">
        <v>416</v>
      </c>
      <c r="M141" s="40">
        <v>229</v>
      </c>
      <c r="N141" s="40">
        <f>M141*R141</f>
        <v>6641</v>
      </c>
      <c r="O141" s="41">
        <v>89.8</v>
      </c>
      <c r="P141" s="41">
        <f>+O141*R141</f>
        <v>2604.1999999999998</v>
      </c>
      <c r="Q141" s="42">
        <f t="shared" si="8"/>
        <v>4</v>
      </c>
      <c r="R141" s="43">
        <f t="shared" si="9"/>
        <v>29</v>
      </c>
      <c r="S141" s="44"/>
      <c r="T141" s="44"/>
      <c r="U141" s="44"/>
      <c r="V141" s="44"/>
      <c r="W141" s="44"/>
      <c r="X141" s="45">
        <v>9</v>
      </c>
      <c r="Y141" s="45">
        <v>6</v>
      </c>
      <c r="Z141" s="45">
        <v>7</v>
      </c>
      <c r="AA141" s="45">
        <v>7</v>
      </c>
      <c r="AB141" s="44"/>
      <c r="AC141" s="44"/>
      <c r="AD141" s="44"/>
      <c r="AE141" s="44"/>
      <c r="AF141" s="44"/>
    </row>
    <row r="142" spans="1:32" s="39" customFormat="1" ht="45.75" customHeight="1">
      <c r="A142" s="36">
        <v>3</v>
      </c>
      <c r="B142" s="38" t="s">
        <v>0</v>
      </c>
      <c r="C142" s="37" t="s">
        <v>579</v>
      </c>
      <c r="D142" s="38" t="s">
        <v>434</v>
      </c>
      <c r="E142" s="38" t="s">
        <v>24</v>
      </c>
      <c r="F142" s="38" t="s">
        <v>27</v>
      </c>
      <c r="G142" s="38" t="s">
        <v>129</v>
      </c>
      <c r="H142" s="38" t="s">
        <v>133</v>
      </c>
      <c r="I142" s="38" t="s">
        <v>134</v>
      </c>
      <c r="J142" s="38" t="s">
        <v>0</v>
      </c>
      <c r="K142" s="57" t="s">
        <v>55</v>
      </c>
      <c r="L142" s="38" t="s">
        <v>132</v>
      </c>
      <c r="M142" s="40">
        <v>199</v>
      </c>
      <c r="N142" s="40">
        <f>M142*R142</f>
        <v>3184</v>
      </c>
      <c r="O142" s="41">
        <v>78</v>
      </c>
      <c r="P142" s="41">
        <f>+O142*R142</f>
        <v>1248</v>
      </c>
      <c r="Q142" s="42">
        <f t="shared" si="8"/>
        <v>5</v>
      </c>
      <c r="R142" s="43">
        <f t="shared" si="9"/>
        <v>16</v>
      </c>
      <c r="S142" s="44"/>
      <c r="T142" s="44"/>
      <c r="U142" s="44"/>
      <c r="V142" s="44"/>
      <c r="W142" s="44"/>
      <c r="X142" s="45">
        <v>2</v>
      </c>
      <c r="Y142" s="45">
        <v>4</v>
      </c>
      <c r="Z142" s="45">
        <v>6</v>
      </c>
      <c r="AA142" s="45">
        <v>2</v>
      </c>
      <c r="AB142" s="44"/>
      <c r="AC142" s="45">
        <v>2</v>
      </c>
      <c r="AD142" s="44"/>
      <c r="AE142" s="44"/>
      <c r="AF142" s="45"/>
    </row>
    <row r="143" spans="1:32" s="39" customFormat="1" ht="45.75" customHeight="1">
      <c r="A143" s="36">
        <v>3</v>
      </c>
      <c r="B143" s="38" t="s">
        <v>0</v>
      </c>
      <c r="C143" s="37" t="s">
        <v>580</v>
      </c>
      <c r="D143" s="38" t="s">
        <v>434</v>
      </c>
      <c r="E143" s="38" t="s">
        <v>22</v>
      </c>
      <c r="F143" s="38" t="s">
        <v>25</v>
      </c>
      <c r="G143" s="38" t="s">
        <v>272</v>
      </c>
      <c r="H143" s="38" t="s">
        <v>384</v>
      </c>
      <c r="I143" s="38" t="s">
        <v>385</v>
      </c>
      <c r="J143" s="38" t="s">
        <v>0</v>
      </c>
      <c r="K143" s="57" t="s">
        <v>70</v>
      </c>
      <c r="L143" s="38" t="s">
        <v>159</v>
      </c>
      <c r="M143" s="40">
        <v>189</v>
      </c>
      <c r="N143" s="40">
        <f>M143*R143</f>
        <v>15120</v>
      </c>
      <c r="O143" s="41">
        <v>74.099999999999994</v>
      </c>
      <c r="P143" s="41">
        <f>+O143*R143</f>
        <v>5928</v>
      </c>
      <c r="Q143" s="42">
        <f t="shared" si="8"/>
        <v>8</v>
      </c>
      <c r="R143" s="43">
        <f t="shared" si="9"/>
        <v>80</v>
      </c>
      <c r="S143" s="44"/>
      <c r="T143" s="45">
        <v>10</v>
      </c>
      <c r="U143" s="45">
        <v>30</v>
      </c>
      <c r="V143" s="45">
        <v>20</v>
      </c>
      <c r="W143" s="45">
        <v>10</v>
      </c>
      <c r="X143" s="45">
        <v>4</v>
      </c>
      <c r="Y143" s="45">
        <v>3</v>
      </c>
      <c r="Z143" s="45">
        <v>2</v>
      </c>
      <c r="AA143" s="45">
        <v>1</v>
      </c>
      <c r="AB143" s="44"/>
      <c r="AC143" s="44"/>
      <c r="AD143" s="44"/>
      <c r="AE143" s="44"/>
      <c r="AF143" s="44"/>
    </row>
    <row r="144" spans="1:32" s="39" customFormat="1" ht="45.75" customHeight="1">
      <c r="A144" s="36">
        <v>3</v>
      </c>
      <c r="B144" s="38" t="s">
        <v>0</v>
      </c>
      <c r="C144" s="37" t="s">
        <v>581</v>
      </c>
      <c r="D144" s="38" t="s">
        <v>434</v>
      </c>
      <c r="E144" s="38" t="s">
        <v>22</v>
      </c>
      <c r="F144" s="38" t="s">
        <v>25</v>
      </c>
      <c r="G144" s="38" t="s">
        <v>386</v>
      </c>
      <c r="H144" s="38" t="s">
        <v>387</v>
      </c>
      <c r="I144" s="38" t="s">
        <v>388</v>
      </c>
      <c r="J144" s="38" t="s">
        <v>0</v>
      </c>
      <c r="K144" s="57" t="s">
        <v>389</v>
      </c>
      <c r="L144" s="38" t="s">
        <v>383</v>
      </c>
      <c r="M144" s="40">
        <v>169</v>
      </c>
      <c r="N144" s="40">
        <f>M144*R144</f>
        <v>4394</v>
      </c>
      <c r="O144" s="41">
        <v>62.6</v>
      </c>
      <c r="P144" s="41">
        <f>+O144*R144</f>
        <v>1627.6000000000001</v>
      </c>
      <c r="Q144" s="42">
        <f t="shared" si="8"/>
        <v>2</v>
      </c>
      <c r="R144" s="43">
        <f t="shared" si="9"/>
        <v>26</v>
      </c>
      <c r="S144" s="44"/>
      <c r="T144" s="44"/>
      <c r="U144" s="44"/>
      <c r="V144" s="45"/>
      <c r="W144" s="44"/>
      <c r="X144" s="44"/>
      <c r="Y144" s="45">
        <v>21</v>
      </c>
      <c r="Z144" s="45">
        <v>5</v>
      </c>
      <c r="AA144" s="44"/>
      <c r="AB144" s="44"/>
      <c r="AC144" s="44"/>
      <c r="AD144" s="44"/>
      <c r="AE144" s="44"/>
      <c r="AF144" s="44"/>
    </row>
    <row r="145" spans="1:32" s="39" customFormat="1" ht="45.75" customHeight="1">
      <c r="A145" s="36">
        <v>3</v>
      </c>
      <c r="B145" s="38" t="s">
        <v>0</v>
      </c>
      <c r="C145" s="37" t="s">
        <v>582</v>
      </c>
      <c r="D145" s="38" t="s">
        <v>434</v>
      </c>
      <c r="E145" s="38" t="s">
        <v>22</v>
      </c>
      <c r="F145" s="38" t="s">
        <v>25</v>
      </c>
      <c r="G145" s="38" t="s">
        <v>390</v>
      </c>
      <c r="H145" s="38" t="s">
        <v>391</v>
      </c>
      <c r="I145" s="38" t="s">
        <v>392</v>
      </c>
      <c r="J145" s="38" t="s">
        <v>0</v>
      </c>
      <c r="K145" s="57" t="s">
        <v>393</v>
      </c>
      <c r="L145" s="38" t="s">
        <v>23</v>
      </c>
      <c r="M145" s="40">
        <v>188</v>
      </c>
      <c r="N145" s="40">
        <f>M145*R145</f>
        <v>564</v>
      </c>
      <c r="O145" s="46">
        <v>73.7</v>
      </c>
      <c r="P145" s="41">
        <f>+O145*R145</f>
        <v>221.10000000000002</v>
      </c>
      <c r="Q145" s="42">
        <f t="shared" si="8"/>
        <v>3</v>
      </c>
      <c r="R145" s="43">
        <f t="shared" si="9"/>
        <v>3</v>
      </c>
      <c r="S145" s="45">
        <v>1</v>
      </c>
      <c r="T145" s="45">
        <v>1</v>
      </c>
      <c r="U145" s="44"/>
      <c r="V145" s="44"/>
      <c r="W145" s="44"/>
      <c r="X145" s="44"/>
      <c r="Y145" s="45">
        <v>1</v>
      </c>
      <c r="Z145" s="44"/>
      <c r="AA145" s="44"/>
      <c r="AB145" s="44"/>
      <c r="AC145" s="44"/>
      <c r="AD145" s="44"/>
      <c r="AE145" s="44"/>
      <c r="AF145" s="44"/>
    </row>
    <row r="146" spans="1:32" s="39" customFormat="1" ht="45.75" customHeight="1">
      <c r="A146" s="36">
        <v>3</v>
      </c>
      <c r="B146" s="38" t="s">
        <v>0</v>
      </c>
      <c r="C146" s="37" t="s">
        <v>583</v>
      </c>
      <c r="D146" s="38" t="s">
        <v>434</v>
      </c>
      <c r="E146" s="38" t="s">
        <v>22</v>
      </c>
      <c r="F146" s="38" t="s">
        <v>25</v>
      </c>
      <c r="G146" s="38" t="s">
        <v>28</v>
      </c>
      <c r="H146" s="38" t="s">
        <v>29</v>
      </c>
      <c r="I146" s="38" t="s">
        <v>30</v>
      </c>
      <c r="J146" s="38" t="s">
        <v>0</v>
      </c>
      <c r="K146" s="57" t="s">
        <v>31</v>
      </c>
      <c r="L146" s="38" t="s">
        <v>32</v>
      </c>
      <c r="M146" s="40">
        <v>269.5</v>
      </c>
      <c r="N146" s="40">
        <f>M146*R146</f>
        <v>19673.5</v>
      </c>
      <c r="O146" s="41">
        <v>105.5</v>
      </c>
      <c r="P146" s="41">
        <f>+O146*R146</f>
        <v>7701.5</v>
      </c>
      <c r="Q146" s="42">
        <f t="shared" si="8"/>
        <v>5</v>
      </c>
      <c r="R146" s="43">
        <f t="shared" si="9"/>
        <v>73</v>
      </c>
      <c r="S146" s="44"/>
      <c r="T146" s="44"/>
      <c r="U146" s="45">
        <v>28</v>
      </c>
      <c r="V146" s="45">
        <v>28</v>
      </c>
      <c r="W146" s="45">
        <v>8</v>
      </c>
      <c r="X146" s="45">
        <v>8</v>
      </c>
      <c r="Y146" s="45">
        <v>1</v>
      </c>
      <c r="Z146" s="45">
        <v>0</v>
      </c>
      <c r="AA146" s="44"/>
      <c r="AB146" s="44"/>
      <c r="AC146" s="44"/>
      <c r="AD146" s="44"/>
      <c r="AE146" s="44"/>
      <c r="AF146" s="44"/>
    </row>
    <row r="147" spans="1:32" s="39" customFormat="1" ht="45.75" customHeight="1">
      <c r="A147" s="36">
        <v>3</v>
      </c>
      <c r="B147" s="38" t="s">
        <v>0</v>
      </c>
      <c r="C147" s="37" t="s">
        <v>584</v>
      </c>
      <c r="D147" s="38" t="s">
        <v>434</v>
      </c>
      <c r="E147" s="38" t="s">
        <v>22</v>
      </c>
      <c r="F147" s="38" t="s">
        <v>25</v>
      </c>
      <c r="G147" s="38" t="s">
        <v>28</v>
      </c>
      <c r="H147" s="38" t="s">
        <v>53</v>
      </c>
      <c r="I147" s="38" t="s">
        <v>54</v>
      </c>
      <c r="J147" s="38" t="s">
        <v>0</v>
      </c>
      <c r="K147" s="57" t="s">
        <v>48</v>
      </c>
      <c r="L147" s="38" t="s">
        <v>52</v>
      </c>
      <c r="M147" s="40">
        <v>159</v>
      </c>
      <c r="N147" s="40">
        <f>M147*R147</f>
        <v>2385</v>
      </c>
      <c r="O147" s="41">
        <v>62.4</v>
      </c>
      <c r="P147" s="41">
        <f>+O147*R147</f>
        <v>936</v>
      </c>
      <c r="Q147" s="42">
        <f t="shared" si="8"/>
        <v>1</v>
      </c>
      <c r="R147" s="43">
        <f t="shared" si="9"/>
        <v>15</v>
      </c>
      <c r="S147" s="45"/>
      <c r="T147" s="45"/>
      <c r="U147" s="45"/>
      <c r="V147" s="45"/>
      <c r="W147" s="44"/>
      <c r="X147" s="44"/>
      <c r="Y147" s="45">
        <v>15</v>
      </c>
      <c r="Z147" s="44"/>
      <c r="AA147" s="44"/>
      <c r="AB147" s="44"/>
      <c r="AC147" s="44"/>
      <c r="AD147" s="44"/>
      <c r="AE147" s="44"/>
      <c r="AF147" s="44"/>
    </row>
    <row r="148" spans="1:32" s="39" customFormat="1" ht="45.75" customHeight="1">
      <c r="A148" s="36">
        <v>3</v>
      </c>
      <c r="B148" s="38" t="s">
        <v>0</v>
      </c>
      <c r="C148" s="37" t="s">
        <v>585</v>
      </c>
      <c r="D148" s="38" t="s">
        <v>434</v>
      </c>
      <c r="E148" s="38" t="s">
        <v>22</v>
      </c>
      <c r="F148" s="38" t="s">
        <v>25</v>
      </c>
      <c r="G148" s="38" t="s">
        <v>28</v>
      </c>
      <c r="H148" s="38" t="s">
        <v>50</v>
      </c>
      <c r="I148" s="38" t="s">
        <v>51</v>
      </c>
      <c r="J148" s="38" t="s">
        <v>0</v>
      </c>
      <c r="K148" s="57" t="s">
        <v>43</v>
      </c>
      <c r="L148" s="38" t="s">
        <v>52</v>
      </c>
      <c r="M148" s="40">
        <v>189</v>
      </c>
      <c r="N148" s="40">
        <f>M148*R148</f>
        <v>2835</v>
      </c>
      <c r="O148" s="41">
        <v>70</v>
      </c>
      <c r="P148" s="41">
        <f>+O148*R148</f>
        <v>1050</v>
      </c>
      <c r="Q148" s="42">
        <f t="shared" si="8"/>
        <v>2</v>
      </c>
      <c r="R148" s="43">
        <f t="shared" si="9"/>
        <v>15</v>
      </c>
      <c r="S148" s="44"/>
      <c r="T148" s="45"/>
      <c r="U148" s="45"/>
      <c r="V148" s="44"/>
      <c r="W148" s="44"/>
      <c r="X148" s="44"/>
      <c r="Y148" s="45">
        <v>12</v>
      </c>
      <c r="Z148" s="45">
        <v>3</v>
      </c>
      <c r="AA148" s="44"/>
      <c r="AB148" s="44"/>
      <c r="AC148" s="44"/>
      <c r="AD148" s="44"/>
      <c r="AE148" s="44"/>
      <c r="AF148" s="44"/>
    </row>
    <row r="149" spans="1:32" s="39" customFormat="1" ht="45.75" customHeight="1">
      <c r="A149" s="36">
        <v>3</v>
      </c>
      <c r="B149" s="38" t="s">
        <v>0</v>
      </c>
      <c r="C149" s="37" t="s">
        <v>586</v>
      </c>
      <c r="D149" s="38" t="s">
        <v>434</v>
      </c>
      <c r="E149" s="38" t="s">
        <v>22</v>
      </c>
      <c r="F149" s="38" t="s">
        <v>25</v>
      </c>
      <c r="G149" s="38" t="s">
        <v>126</v>
      </c>
      <c r="H149" s="38" t="s">
        <v>127</v>
      </c>
      <c r="I149" s="38" t="s">
        <v>128</v>
      </c>
      <c r="J149" s="38" t="s">
        <v>0</v>
      </c>
      <c r="K149" s="57" t="s">
        <v>48</v>
      </c>
      <c r="L149" s="38" t="s">
        <v>56</v>
      </c>
      <c r="M149" s="40">
        <v>160</v>
      </c>
      <c r="N149" s="40">
        <f>M149*R149</f>
        <v>800</v>
      </c>
      <c r="O149" s="41">
        <v>62.6</v>
      </c>
      <c r="P149" s="41">
        <f>+O149*R149</f>
        <v>313</v>
      </c>
      <c r="Q149" s="42">
        <f t="shared" si="8"/>
        <v>5</v>
      </c>
      <c r="R149" s="43">
        <f t="shared" si="9"/>
        <v>5</v>
      </c>
      <c r="S149" s="44"/>
      <c r="T149" s="44"/>
      <c r="U149" s="45">
        <v>1</v>
      </c>
      <c r="V149" s="45">
        <v>1</v>
      </c>
      <c r="W149" s="45">
        <v>1</v>
      </c>
      <c r="X149" s="45">
        <v>1</v>
      </c>
      <c r="Y149" s="44"/>
      <c r="Z149" s="45">
        <v>1</v>
      </c>
      <c r="AA149" s="44"/>
      <c r="AB149" s="44"/>
      <c r="AC149" s="44"/>
      <c r="AD149" s="44"/>
      <c r="AE149" s="44"/>
      <c r="AF149" s="44"/>
    </row>
    <row r="150" spans="1:32" s="39" customFormat="1" ht="45.75" customHeight="1">
      <c r="A150" s="36">
        <v>4</v>
      </c>
      <c r="B150" s="38" t="s">
        <v>0</v>
      </c>
      <c r="C150" s="37" t="s">
        <v>587</v>
      </c>
      <c r="D150" s="38" t="s">
        <v>433</v>
      </c>
      <c r="E150" s="38" t="s">
        <v>24</v>
      </c>
      <c r="F150" s="38" t="s">
        <v>25</v>
      </c>
      <c r="G150" s="38" t="s">
        <v>104</v>
      </c>
      <c r="H150" s="38" t="s">
        <v>372</v>
      </c>
      <c r="I150" s="38" t="s">
        <v>373</v>
      </c>
      <c r="J150" s="38" t="s">
        <v>0</v>
      </c>
      <c r="K150" s="57" t="s">
        <v>369</v>
      </c>
      <c r="L150" s="38" t="s">
        <v>374</v>
      </c>
      <c r="M150" s="40">
        <v>159.5</v>
      </c>
      <c r="N150" s="40">
        <f>M150*R150</f>
        <v>2233</v>
      </c>
      <c r="O150" s="41">
        <v>62.4</v>
      </c>
      <c r="P150" s="41">
        <f>+O150*R150</f>
        <v>873.6</v>
      </c>
      <c r="Q150" s="42">
        <f t="shared" si="8"/>
        <v>7</v>
      </c>
      <c r="R150" s="43">
        <f t="shared" si="9"/>
        <v>14</v>
      </c>
      <c r="S150" s="44"/>
      <c r="T150" s="44"/>
      <c r="U150" s="44"/>
      <c r="V150" s="44"/>
      <c r="W150" s="45">
        <v>1</v>
      </c>
      <c r="X150" s="45">
        <v>1</v>
      </c>
      <c r="Y150" s="45">
        <v>5</v>
      </c>
      <c r="Z150" s="45">
        <v>2</v>
      </c>
      <c r="AA150" s="45">
        <v>2</v>
      </c>
      <c r="AB150" s="45">
        <v>2</v>
      </c>
      <c r="AC150" s="44"/>
      <c r="AD150" s="45">
        <v>1</v>
      </c>
      <c r="AE150" s="44"/>
      <c r="AF150" s="44"/>
    </row>
    <row r="151" spans="1:32" s="39" customFormat="1" ht="45.75" customHeight="1">
      <c r="A151" s="36">
        <v>4</v>
      </c>
      <c r="B151" s="38" t="s">
        <v>0</v>
      </c>
      <c r="C151" s="37" t="s">
        <v>588</v>
      </c>
      <c r="D151" s="38" t="s">
        <v>433</v>
      </c>
      <c r="E151" s="38" t="s">
        <v>24</v>
      </c>
      <c r="F151" s="38" t="s">
        <v>25</v>
      </c>
      <c r="G151" s="38" t="s">
        <v>358</v>
      </c>
      <c r="H151" s="38" t="s">
        <v>359</v>
      </c>
      <c r="I151" s="38" t="s">
        <v>360</v>
      </c>
      <c r="J151" s="38" t="s">
        <v>0</v>
      </c>
      <c r="K151" s="57" t="s">
        <v>361</v>
      </c>
      <c r="L151" s="38" t="s">
        <v>56</v>
      </c>
      <c r="M151" s="40">
        <v>199</v>
      </c>
      <c r="N151" s="40">
        <f>M151*R151</f>
        <v>2189</v>
      </c>
      <c r="O151" s="41">
        <v>78</v>
      </c>
      <c r="P151" s="41">
        <f>+O151*R151</f>
        <v>858</v>
      </c>
      <c r="Q151" s="42">
        <f t="shared" si="8"/>
        <v>3</v>
      </c>
      <c r="R151" s="43">
        <f t="shared" si="9"/>
        <v>11</v>
      </c>
      <c r="S151" s="44"/>
      <c r="T151" s="44"/>
      <c r="U151" s="44"/>
      <c r="V151" s="44"/>
      <c r="W151" s="44"/>
      <c r="X151" s="45">
        <v>4</v>
      </c>
      <c r="Y151" s="45">
        <v>6</v>
      </c>
      <c r="Z151" s="44"/>
      <c r="AA151" s="44"/>
      <c r="AB151" s="45">
        <v>1</v>
      </c>
      <c r="AC151" s="44"/>
      <c r="AD151" s="44"/>
      <c r="AE151" s="44"/>
      <c r="AF151" s="44"/>
    </row>
    <row r="152" spans="1:32" s="39" customFormat="1" ht="45.75" customHeight="1">
      <c r="A152" s="36">
        <v>4</v>
      </c>
      <c r="B152" s="38" t="s">
        <v>0</v>
      </c>
      <c r="C152" s="37" t="s">
        <v>589</v>
      </c>
      <c r="D152" s="38" t="s">
        <v>433</v>
      </c>
      <c r="E152" s="38" t="s">
        <v>24</v>
      </c>
      <c r="F152" s="38" t="s">
        <v>25</v>
      </c>
      <c r="G152" s="38" t="s">
        <v>343</v>
      </c>
      <c r="H152" s="38" t="s">
        <v>344</v>
      </c>
      <c r="I152" s="38" t="s">
        <v>345</v>
      </c>
      <c r="J152" s="38" t="s">
        <v>0</v>
      </c>
      <c r="K152" s="57" t="s">
        <v>346</v>
      </c>
      <c r="L152" s="38" t="s">
        <v>347</v>
      </c>
      <c r="M152" s="40">
        <v>254</v>
      </c>
      <c r="N152" s="40">
        <f>M152*R152</f>
        <v>1016</v>
      </c>
      <c r="O152" s="41">
        <v>99.6</v>
      </c>
      <c r="P152" s="41">
        <f>+O152*R152</f>
        <v>398.4</v>
      </c>
      <c r="Q152" s="42">
        <f t="shared" si="8"/>
        <v>2</v>
      </c>
      <c r="R152" s="43">
        <f t="shared" si="9"/>
        <v>4</v>
      </c>
      <c r="S152" s="44"/>
      <c r="T152" s="44"/>
      <c r="U152" s="44"/>
      <c r="V152" s="44"/>
      <c r="W152" s="45">
        <v>2</v>
      </c>
      <c r="X152" s="44"/>
      <c r="Y152" s="45">
        <v>2</v>
      </c>
      <c r="Z152" s="44"/>
      <c r="AA152" s="44"/>
      <c r="AB152" s="44"/>
      <c r="AC152" s="45"/>
      <c r="AD152" s="44"/>
      <c r="AE152" s="44"/>
      <c r="AF152" s="45"/>
    </row>
    <row r="153" spans="1:32" s="39" customFormat="1" ht="45.75" customHeight="1">
      <c r="A153" s="36">
        <v>4</v>
      </c>
      <c r="B153" s="38" t="s">
        <v>0</v>
      </c>
      <c r="C153" s="37" t="s">
        <v>590</v>
      </c>
      <c r="D153" s="38" t="s">
        <v>433</v>
      </c>
      <c r="E153" s="38" t="s">
        <v>24</v>
      </c>
      <c r="F153" s="38" t="s">
        <v>25</v>
      </c>
      <c r="G153" s="38" t="s">
        <v>79</v>
      </c>
      <c r="H153" s="38" t="s">
        <v>83</v>
      </c>
      <c r="I153" s="38" t="s">
        <v>84</v>
      </c>
      <c r="J153" s="38" t="s">
        <v>0</v>
      </c>
      <c r="K153" s="57" t="s">
        <v>80</v>
      </c>
      <c r="L153" s="38" t="s">
        <v>56</v>
      </c>
      <c r="M153" s="40">
        <v>159</v>
      </c>
      <c r="N153" s="40">
        <f>M153*R153</f>
        <v>1908</v>
      </c>
      <c r="O153" s="41">
        <v>62.4</v>
      </c>
      <c r="P153" s="41">
        <f>+O153*R153</f>
        <v>748.8</v>
      </c>
      <c r="Q153" s="42">
        <f t="shared" si="8"/>
        <v>6</v>
      </c>
      <c r="R153" s="43">
        <f t="shared" si="9"/>
        <v>12</v>
      </c>
      <c r="S153" s="44"/>
      <c r="T153" s="44"/>
      <c r="U153" s="44"/>
      <c r="V153" s="44"/>
      <c r="W153" s="45"/>
      <c r="X153" s="45">
        <v>3</v>
      </c>
      <c r="Y153" s="45">
        <v>2</v>
      </c>
      <c r="Z153" s="45">
        <v>3</v>
      </c>
      <c r="AA153" s="45">
        <v>2</v>
      </c>
      <c r="AB153" s="45">
        <v>1</v>
      </c>
      <c r="AC153" s="45">
        <v>1</v>
      </c>
      <c r="AD153" s="44"/>
      <c r="AE153" s="44"/>
      <c r="AF153" s="45"/>
    </row>
    <row r="154" spans="1:32" s="39" customFormat="1" ht="45.75" customHeight="1">
      <c r="A154" s="36">
        <v>4</v>
      </c>
      <c r="B154" s="38" t="s">
        <v>0</v>
      </c>
      <c r="C154" s="37" t="s">
        <v>591</v>
      </c>
      <c r="D154" s="38" t="s">
        <v>433</v>
      </c>
      <c r="E154" s="38" t="s">
        <v>24</v>
      </c>
      <c r="F154" s="38" t="s">
        <v>25</v>
      </c>
      <c r="G154" s="38" t="s">
        <v>95</v>
      </c>
      <c r="H154" s="38" t="s">
        <v>97</v>
      </c>
      <c r="I154" s="38" t="s">
        <v>98</v>
      </c>
      <c r="J154" s="38" t="s">
        <v>0</v>
      </c>
      <c r="K154" s="57" t="s">
        <v>96</v>
      </c>
      <c r="L154" s="38" t="s">
        <v>56</v>
      </c>
      <c r="M154" s="40">
        <v>249</v>
      </c>
      <c r="N154" s="40">
        <f>M154*R154</f>
        <v>2241</v>
      </c>
      <c r="O154" s="41">
        <v>92.2</v>
      </c>
      <c r="P154" s="41">
        <f>+O154*R154</f>
        <v>829.80000000000007</v>
      </c>
      <c r="Q154" s="42">
        <f t="shared" si="8"/>
        <v>5</v>
      </c>
      <c r="R154" s="43">
        <f t="shared" si="9"/>
        <v>9</v>
      </c>
      <c r="S154" s="44"/>
      <c r="T154" s="44"/>
      <c r="U154" s="44"/>
      <c r="V154" s="44"/>
      <c r="W154" s="44"/>
      <c r="X154" s="45">
        <v>2</v>
      </c>
      <c r="Y154" s="44"/>
      <c r="Z154" s="45">
        <v>3</v>
      </c>
      <c r="AA154" s="45">
        <v>2</v>
      </c>
      <c r="AB154" s="45">
        <v>1</v>
      </c>
      <c r="AC154" s="45">
        <v>1</v>
      </c>
      <c r="AD154" s="44"/>
      <c r="AE154" s="44"/>
      <c r="AF154" s="45"/>
    </row>
    <row r="155" spans="1:32" s="39" customFormat="1" ht="45.75" customHeight="1">
      <c r="A155" s="36">
        <v>4</v>
      </c>
      <c r="B155" s="38" t="s">
        <v>0</v>
      </c>
      <c r="C155" s="37" t="s">
        <v>592</v>
      </c>
      <c r="D155" s="38" t="s">
        <v>433</v>
      </c>
      <c r="E155" s="38" t="s">
        <v>24</v>
      </c>
      <c r="F155" s="38" t="s">
        <v>25</v>
      </c>
      <c r="G155" s="38" t="s">
        <v>33</v>
      </c>
      <c r="H155" s="38" t="s">
        <v>123</v>
      </c>
      <c r="I155" s="38" t="s">
        <v>124</v>
      </c>
      <c r="J155" s="38" t="s">
        <v>0</v>
      </c>
      <c r="K155" s="57" t="s">
        <v>116</v>
      </c>
      <c r="L155" s="38" t="s">
        <v>23</v>
      </c>
      <c r="M155" s="40">
        <v>235</v>
      </c>
      <c r="N155" s="40">
        <f>M155*R155</f>
        <v>6345</v>
      </c>
      <c r="O155" s="46">
        <v>92</v>
      </c>
      <c r="P155" s="41">
        <f>+O155*R155</f>
        <v>2484</v>
      </c>
      <c r="Q155" s="42">
        <f t="shared" si="8"/>
        <v>6</v>
      </c>
      <c r="R155" s="43">
        <f t="shared" si="9"/>
        <v>27</v>
      </c>
      <c r="S155" s="44"/>
      <c r="T155" s="44"/>
      <c r="U155" s="44"/>
      <c r="V155" s="44"/>
      <c r="W155" s="44"/>
      <c r="X155" s="45"/>
      <c r="Y155" s="45">
        <v>1</v>
      </c>
      <c r="Z155" s="45">
        <v>6</v>
      </c>
      <c r="AA155" s="45">
        <v>6</v>
      </c>
      <c r="AB155" s="45">
        <v>7</v>
      </c>
      <c r="AC155" s="45">
        <v>5</v>
      </c>
      <c r="AD155" s="45">
        <v>2</v>
      </c>
      <c r="AE155" s="44"/>
      <c r="AF155" s="45"/>
    </row>
    <row r="156" spans="1:32" s="39" customFormat="1" ht="45.75" customHeight="1">
      <c r="A156" s="36">
        <v>4</v>
      </c>
      <c r="B156" s="38" t="s">
        <v>0</v>
      </c>
      <c r="C156" s="37" t="s">
        <v>593</v>
      </c>
      <c r="D156" s="38" t="s">
        <v>433</v>
      </c>
      <c r="E156" s="38" t="s">
        <v>24</v>
      </c>
      <c r="F156" s="38" t="s">
        <v>25</v>
      </c>
      <c r="G156" s="38" t="s">
        <v>33</v>
      </c>
      <c r="H156" s="38" t="s">
        <v>110</v>
      </c>
      <c r="I156" s="38" t="s">
        <v>111</v>
      </c>
      <c r="J156" s="38" t="s">
        <v>0</v>
      </c>
      <c r="K156" s="57" t="s">
        <v>36</v>
      </c>
      <c r="L156" s="38" t="s">
        <v>37</v>
      </c>
      <c r="M156" s="40">
        <v>186.5</v>
      </c>
      <c r="N156" s="40">
        <f>M156*R156</f>
        <v>559.5</v>
      </c>
      <c r="O156" s="46">
        <v>73</v>
      </c>
      <c r="P156" s="41">
        <f>+O156*R156</f>
        <v>219</v>
      </c>
      <c r="Q156" s="42">
        <f t="shared" si="8"/>
        <v>3</v>
      </c>
      <c r="R156" s="43">
        <f t="shared" si="9"/>
        <v>3</v>
      </c>
      <c r="S156" s="44"/>
      <c r="T156" s="44"/>
      <c r="U156" s="44"/>
      <c r="V156" s="44"/>
      <c r="W156" s="44"/>
      <c r="X156" s="45">
        <v>1</v>
      </c>
      <c r="Y156" s="44"/>
      <c r="Z156" s="45">
        <v>1</v>
      </c>
      <c r="AA156" s="44"/>
      <c r="AB156" s="45">
        <v>1</v>
      </c>
      <c r="AC156" s="44"/>
      <c r="AD156" s="44"/>
      <c r="AE156" s="44"/>
      <c r="AF156" s="44"/>
    </row>
    <row r="157" spans="1:32" s="39" customFormat="1" ht="45.75" customHeight="1">
      <c r="A157" s="36">
        <v>4</v>
      </c>
      <c r="B157" s="38" t="s">
        <v>0</v>
      </c>
      <c r="C157" s="37" t="s">
        <v>594</v>
      </c>
      <c r="D157" s="38" t="s">
        <v>433</v>
      </c>
      <c r="E157" s="38" t="s">
        <v>24</v>
      </c>
      <c r="F157" s="38" t="s">
        <v>25</v>
      </c>
      <c r="G157" s="38" t="s">
        <v>33</v>
      </c>
      <c r="H157" s="38" t="s">
        <v>121</v>
      </c>
      <c r="I157" s="38" t="s">
        <v>122</v>
      </c>
      <c r="J157" s="38" t="s">
        <v>0</v>
      </c>
      <c r="K157" s="57" t="s">
        <v>116</v>
      </c>
      <c r="L157" s="38" t="s">
        <v>37</v>
      </c>
      <c r="M157" s="40">
        <v>246.5</v>
      </c>
      <c r="N157" s="40">
        <f>M157*R157</f>
        <v>2465</v>
      </c>
      <c r="O157" s="46">
        <v>96.5</v>
      </c>
      <c r="P157" s="41">
        <f>+O157*R157</f>
        <v>965</v>
      </c>
      <c r="Q157" s="42">
        <f t="shared" si="8"/>
        <v>5</v>
      </c>
      <c r="R157" s="43">
        <f t="shared" si="9"/>
        <v>10</v>
      </c>
      <c r="S157" s="44"/>
      <c r="T157" s="44"/>
      <c r="U157" s="44"/>
      <c r="V157" s="44"/>
      <c r="W157" s="44"/>
      <c r="X157" s="45"/>
      <c r="Y157" s="45">
        <v>2</v>
      </c>
      <c r="Z157" s="45">
        <v>2</v>
      </c>
      <c r="AA157" s="45">
        <v>3</v>
      </c>
      <c r="AB157" s="45">
        <v>1</v>
      </c>
      <c r="AC157" s="45">
        <v>2</v>
      </c>
      <c r="AD157" s="45"/>
      <c r="AE157" s="44"/>
      <c r="AF157" s="45"/>
    </row>
    <row r="158" spans="1:32" s="39" customFormat="1" ht="45.75" customHeight="1">
      <c r="A158" s="36">
        <v>4</v>
      </c>
      <c r="B158" s="38" t="s">
        <v>0</v>
      </c>
      <c r="C158" s="37" t="s">
        <v>595</v>
      </c>
      <c r="D158" s="38" t="s">
        <v>433</v>
      </c>
      <c r="E158" s="38" t="s">
        <v>24</v>
      </c>
      <c r="F158" s="38" t="s">
        <v>152</v>
      </c>
      <c r="G158" s="38" t="s">
        <v>217</v>
      </c>
      <c r="H158" s="38" t="s">
        <v>225</v>
      </c>
      <c r="I158" s="38" t="s">
        <v>226</v>
      </c>
      <c r="J158" s="38" t="s">
        <v>0</v>
      </c>
      <c r="K158" s="57" t="s">
        <v>220</v>
      </c>
      <c r="L158" s="38" t="s">
        <v>224</v>
      </c>
      <c r="M158" s="40">
        <v>254</v>
      </c>
      <c r="N158" s="40">
        <f>M158*R158</f>
        <v>5842</v>
      </c>
      <c r="O158" s="41">
        <v>99.6</v>
      </c>
      <c r="P158" s="41">
        <f>+O158*R158</f>
        <v>2290.7999999999997</v>
      </c>
      <c r="Q158" s="42">
        <f t="shared" si="8"/>
        <v>8</v>
      </c>
      <c r="R158" s="43">
        <f t="shared" si="9"/>
        <v>23</v>
      </c>
      <c r="S158" s="44"/>
      <c r="T158" s="44"/>
      <c r="U158" s="44"/>
      <c r="V158" s="44"/>
      <c r="W158" s="45">
        <v>1</v>
      </c>
      <c r="X158" s="45">
        <v>1</v>
      </c>
      <c r="Y158" s="45">
        <v>1</v>
      </c>
      <c r="Z158" s="45">
        <v>1</v>
      </c>
      <c r="AA158" s="45">
        <v>1</v>
      </c>
      <c r="AB158" s="45">
        <v>6</v>
      </c>
      <c r="AC158" s="45">
        <v>7</v>
      </c>
      <c r="AD158" s="45">
        <v>5</v>
      </c>
      <c r="AE158" s="44"/>
      <c r="AF158" s="45"/>
    </row>
    <row r="159" spans="1:32" s="39" customFormat="1" ht="45.75" customHeight="1">
      <c r="A159" s="36">
        <v>4</v>
      </c>
      <c r="B159" s="38" t="s">
        <v>0</v>
      </c>
      <c r="C159" s="37" t="s">
        <v>596</v>
      </c>
      <c r="D159" s="38" t="s">
        <v>433</v>
      </c>
      <c r="E159" s="38" t="s">
        <v>24</v>
      </c>
      <c r="F159" s="38" t="s">
        <v>25</v>
      </c>
      <c r="G159" s="38" t="s">
        <v>104</v>
      </c>
      <c r="H159" s="38" t="s">
        <v>263</v>
      </c>
      <c r="I159" s="38" t="s">
        <v>264</v>
      </c>
      <c r="J159" s="38" t="s">
        <v>0</v>
      </c>
      <c r="K159" s="57" t="s">
        <v>70</v>
      </c>
      <c r="L159" s="38" t="s">
        <v>23</v>
      </c>
      <c r="M159" s="40">
        <v>299.5</v>
      </c>
      <c r="N159" s="40">
        <f>M159*R159</f>
        <v>2995</v>
      </c>
      <c r="O159" s="41">
        <v>117.3</v>
      </c>
      <c r="P159" s="41">
        <f>+O159*R159</f>
        <v>1173</v>
      </c>
      <c r="Q159" s="42">
        <f t="shared" si="8"/>
        <v>6</v>
      </c>
      <c r="R159" s="43">
        <f t="shared" si="9"/>
        <v>10</v>
      </c>
      <c r="S159" s="44"/>
      <c r="T159" s="44"/>
      <c r="U159" s="44"/>
      <c r="V159" s="44"/>
      <c r="W159" s="45">
        <v>1</v>
      </c>
      <c r="X159" s="45">
        <v>2</v>
      </c>
      <c r="Y159" s="44"/>
      <c r="Z159" s="45">
        <v>2</v>
      </c>
      <c r="AA159" s="45">
        <v>2</v>
      </c>
      <c r="AB159" s="44"/>
      <c r="AC159" s="45">
        <v>1</v>
      </c>
      <c r="AD159" s="45">
        <v>2</v>
      </c>
      <c r="AE159" s="44"/>
      <c r="AF159" s="45"/>
    </row>
    <row r="160" spans="1:32" s="39" customFormat="1" ht="45.75" customHeight="1">
      <c r="A160" s="36">
        <v>4</v>
      </c>
      <c r="B160" s="38" t="s">
        <v>0</v>
      </c>
      <c r="C160" s="37" t="s">
        <v>597</v>
      </c>
      <c r="D160" s="38" t="s">
        <v>433</v>
      </c>
      <c r="E160" s="38" t="s">
        <v>24</v>
      </c>
      <c r="F160" s="38" t="s">
        <v>25</v>
      </c>
      <c r="G160" s="38" t="s">
        <v>104</v>
      </c>
      <c r="H160" s="38" t="s">
        <v>267</v>
      </c>
      <c r="I160" s="38" t="s">
        <v>268</v>
      </c>
      <c r="J160" s="38" t="s">
        <v>0</v>
      </c>
      <c r="K160" s="57" t="s">
        <v>70</v>
      </c>
      <c r="L160" s="38" t="s">
        <v>71</v>
      </c>
      <c r="M160" s="40">
        <v>169.5</v>
      </c>
      <c r="N160" s="40">
        <f>M160*R160</f>
        <v>2542.5</v>
      </c>
      <c r="O160" s="41">
        <v>66.3</v>
      </c>
      <c r="P160" s="41">
        <f>+O160*R160</f>
        <v>994.5</v>
      </c>
      <c r="Q160" s="42">
        <f t="shared" si="8"/>
        <v>6</v>
      </c>
      <c r="R160" s="43">
        <f t="shared" si="9"/>
        <v>15</v>
      </c>
      <c r="S160" s="44"/>
      <c r="T160" s="44"/>
      <c r="U160" s="44"/>
      <c r="V160" s="44"/>
      <c r="W160" s="45">
        <v>1</v>
      </c>
      <c r="X160" s="44"/>
      <c r="Y160" s="44"/>
      <c r="Z160" s="45">
        <v>1</v>
      </c>
      <c r="AA160" s="45">
        <v>1</v>
      </c>
      <c r="AB160" s="45">
        <v>2</v>
      </c>
      <c r="AC160" s="45">
        <v>4</v>
      </c>
      <c r="AD160" s="45">
        <v>6</v>
      </c>
      <c r="AE160" s="44"/>
      <c r="AF160" s="45"/>
    </row>
    <row r="161" spans="1:32" s="39" customFormat="1" ht="45.75" customHeight="1">
      <c r="A161" s="36">
        <v>4</v>
      </c>
      <c r="B161" s="38" t="s">
        <v>0</v>
      </c>
      <c r="C161" s="37" t="s">
        <v>598</v>
      </c>
      <c r="D161" s="38" t="s">
        <v>433</v>
      </c>
      <c r="E161" s="38" t="s">
        <v>24</v>
      </c>
      <c r="F161" s="38" t="s">
        <v>25</v>
      </c>
      <c r="G161" s="38" t="s">
        <v>145</v>
      </c>
      <c r="H161" s="38" t="s">
        <v>258</v>
      </c>
      <c r="I161" s="38" t="s">
        <v>259</v>
      </c>
      <c r="J161" s="38" t="s">
        <v>0</v>
      </c>
      <c r="K161" s="57" t="s">
        <v>254</v>
      </c>
      <c r="L161" s="38" t="s">
        <v>23</v>
      </c>
      <c r="M161" s="40">
        <v>199</v>
      </c>
      <c r="N161" s="40">
        <f>M161*R161</f>
        <v>1592</v>
      </c>
      <c r="O161" s="41">
        <v>78</v>
      </c>
      <c r="P161" s="41">
        <f>+O161*R161</f>
        <v>624</v>
      </c>
      <c r="Q161" s="42">
        <f t="shared" si="8"/>
        <v>3</v>
      </c>
      <c r="R161" s="43">
        <f t="shared" si="9"/>
        <v>8</v>
      </c>
      <c r="S161" s="44"/>
      <c r="T161" s="44"/>
      <c r="U161" s="44"/>
      <c r="V161" s="44"/>
      <c r="W161" s="45"/>
      <c r="X161" s="45">
        <v>4</v>
      </c>
      <c r="Y161" s="45">
        <v>3</v>
      </c>
      <c r="Z161" s="45">
        <v>1</v>
      </c>
      <c r="AA161" s="44"/>
      <c r="AB161" s="44"/>
      <c r="AC161" s="44"/>
      <c r="AD161" s="45"/>
      <c r="AE161" s="44"/>
      <c r="AF161" s="44"/>
    </row>
    <row r="162" spans="1:32" s="39" customFormat="1" ht="45.75" customHeight="1">
      <c r="A162" s="36">
        <v>4</v>
      </c>
      <c r="B162" s="38" t="s">
        <v>0</v>
      </c>
      <c r="C162" s="37" t="s">
        <v>599</v>
      </c>
      <c r="D162" s="38" t="s">
        <v>433</v>
      </c>
      <c r="E162" s="38" t="s">
        <v>24</v>
      </c>
      <c r="F162" s="38" t="s">
        <v>25</v>
      </c>
      <c r="G162" s="38" t="s">
        <v>236</v>
      </c>
      <c r="H162" s="38" t="s">
        <v>239</v>
      </c>
      <c r="I162" s="38" t="s">
        <v>240</v>
      </c>
      <c r="J162" s="38" t="s">
        <v>0</v>
      </c>
      <c r="K162" s="57" t="s">
        <v>147</v>
      </c>
      <c r="L162" s="38" t="s">
        <v>42</v>
      </c>
      <c r="M162" s="40">
        <v>263.5</v>
      </c>
      <c r="N162" s="40">
        <f>M162*R162</f>
        <v>1844.5</v>
      </c>
      <c r="O162" s="41">
        <v>103.3</v>
      </c>
      <c r="P162" s="41">
        <f>+O162*R162</f>
        <v>723.1</v>
      </c>
      <c r="Q162" s="42">
        <f t="shared" si="8"/>
        <v>3</v>
      </c>
      <c r="R162" s="43">
        <f t="shared" si="9"/>
        <v>7</v>
      </c>
      <c r="S162" s="44"/>
      <c r="T162" s="44"/>
      <c r="U162" s="44"/>
      <c r="V162" s="44"/>
      <c r="W162" s="44"/>
      <c r="X162" s="45"/>
      <c r="Y162" s="45"/>
      <c r="Z162" s="45"/>
      <c r="AA162" s="45">
        <v>2</v>
      </c>
      <c r="AB162" s="45">
        <v>2</v>
      </c>
      <c r="AC162" s="45">
        <v>3</v>
      </c>
      <c r="AD162" s="45"/>
      <c r="AE162" s="44"/>
      <c r="AF162" s="45"/>
    </row>
    <row r="163" spans="1:32" s="39" customFormat="1" ht="45.75" customHeight="1">
      <c r="A163" s="36">
        <v>4</v>
      </c>
      <c r="B163" s="38" t="s">
        <v>0</v>
      </c>
      <c r="C163" s="37" t="s">
        <v>600</v>
      </c>
      <c r="D163" s="38" t="s">
        <v>433</v>
      </c>
      <c r="E163" s="38" t="s">
        <v>24</v>
      </c>
      <c r="F163" s="38" t="s">
        <v>25</v>
      </c>
      <c r="G163" s="38" t="s">
        <v>236</v>
      </c>
      <c r="H163" s="38" t="s">
        <v>237</v>
      </c>
      <c r="I163" s="38" t="s">
        <v>238</v>
      </c>
      <c r="J163" s="38" t="s">
        <v>0</v>
      </c>
      <c r="K163" s="57" t="s">
        <v>147</v>
      </c>
      <c r="L163" s="38" t="s">
        <v>56</v>
      </c>
      <c r="M163" s="40">
        <v>263.5</v>
      </c>
      <c r="N163" s="40">
        <f>M163*R163</f>
        <v>7378</v>
      </c>
      <c r="O163" s="41">
        <v>103.3</v>
      </c>
      <c r="P163" s="41">
        <f>+O163*R163</f>
        <v>2892.4</v>
      </c>
      <c r="Q163" s="42">
        <f t="shared" si="8"/>
        <v>4</v>
      </c>
      <c r="R163" s="43">
        <f t="shared" si="9"/>
        <v>28</v>
      </c>
      <c r="S163" s="44"/>
      <c r="T163" s="44"/>
      <c r="U163" s="44"/>
      <c r="V163" s="44"/>
      <c r="W163" s="45">
        <v>1</v>
      </c>
      <c r="X163" s="44"/>
      <c r="Y163" s="44"/>
      <c r="Z163" s="44"/>
      <c r="AA163" s="44"/>
      <c r="AB163" s="45">
        <v>10</v>
      </c>
      <c r="AC163" s="45">
        <v>15</v>
      </c>
      <c r="AD163" s="45">
        <v>2</v>
      </c>
      <c r="AE163" s="44"/>
      <c r="AF163" s="45"/>
    </row>
    <row r="164" spans="1:32" s="39" customFormat="1" ht="45.75" customHeight="1">
      <c r="A164" s="36">
        <v>4</v>
      </c>
      <c r="B164" s="38" t="s">
        <v>0</v>
      </c>
      <c r="C164" s="37" t="s">
        <v>601</v>
      </c>
      <c r="D164" s="38" t="s">
        <v>433</v>
      </c>
      <c r="E164" s="38" t="s">
        <v>24</v>
      </c>
      <c r="F164" s="38" t="s">
        <v>25</v>
      </c>
      <c r="G164" s="38" t="s">
        <v>244</v>
      </c>
      <c r="H164" s="38" t="s">
        <v>246</v>
      </c>
      <c r="I164" s="38" t="s">
        <v>247</v>
      </c>
      <c r="J164" s="38" t="s">
        <v>0</v>
      </c>
      <c r="K164" s="57" t="s">
        <v>245</v>
      </c>
      <c r="L164" s="38" t="s">
        <v>56</v>
      </c>
      <c r="M164" s="40">
        <v>188</v>
      </c>
      <c r="N164" s="40">
        <f>M164*R164</f>
        <v>2256</v>
      </c>
      <c r="O164" s="41">
        <v>73.7</v>
      </c>
      <c r="P164" s="41">
        <f>+O164*R164</f>
        <v>884.40000000000009</v>
      </c>
      <c r="Q164" s="42">
        <f t="shared" si="8"/>
        <v>3</v>
      </c>
      <c r="R164" s="43">
        <f t="shared" si="9"/>
        <v>12</v>
      </c>
      <c r="S164" s="44"/>
      <c r="T164" s="44"/>
      <c r="U164" s="44"/>
      <c r="V164" s="44"/>
      <c r="W164" s="45">
        <v>5</v>
      </c>
      <c r="X164" s="45">
        <v>4</v>
      </c>
      <c r="Y164" s="45">
        <v>3</v>
      </c>
      <c r="Z164" s="44"/>
      <c r="AA164" s="44"/>
      <c r="AB164" s="44"/>
      <c r="AC164" s="44"/>
      <c r="AD164" s="44"/>
      <c r="AE164" s="44"/>
      <c r="AF164" s="44"/>
    </row>
    <row r="165" spans="1:32" s="39" customFormat="1" ht="45.75" customHeight="1">
      <c r="A165" s="36">
        <v>4</v>
      </c>
      <c r="B165" s="38" t="s">
        <v>0</v>
      </c>
      <c r="C165" s="37" t="s">
        <v>602</v>
      </c>
      <c r="D165" s="38" t="s">
        <v>433</v>
      </c>
      <c r="E165" s="38" t="s">
        <v>24</v>
      </c>
      <c r="F165" s="38" t="s">
        <v>25</v>
      </c>
      <c r="G165" s="38" t="s">
        <v>244</v>
      </c>
      <c r="H165" s="38" t="s">
        <v>248</v>
      </c>
      <c r="I165" s="38" t="s">
        <v>249</v>
      </c>
      <c r="J165" s="38" t="s">
        <v>0</v>
      </c>
      <c r="K165" s="57" t="s">
        <v>245</v>
      </c>
      <c r="L165" s="38" t="s">
        <v>94</v>
      </c>
      <c r="M165" s="40">
        <v>188</v>
      </c>
      <c r="N165" s="40">
        <f>M165*R165</f>
        <v>4512</v>
      </c>
      <c r="O165" s="41">
        <v>73.7</v>
      </c>
      <c r="P165" s="41">
        <f>+O165*R165</f>
        <v>1768.8000000000002</v>
      </c>
      <c r="Q165" s="42">
        <f t="shared" si="8"/>
        <v>7</v>
      </c>
      <c r="R165" s="43">
        <f t="shared" si="9"/>
        <v>24</v>
      </c>
      <c r="S165" s="44"/>
      <c r="T165" s="44"/>
      <c r="U165" s="44"/>
      <c r="V165" s="44"/>
      <c r="W165" s="45">
        <v>1</v>
      </c>
      <c r="X165" s="45">
        <v>9</v>
      </c>
      <c r="Y165" s="45">
        <v>3</v>
      </c>
      <c r="Z165" s="45">
        <v>4</v>
      </c>
      <c r="AA165" s="45">
        <v>3</v>
      </c>
      <c r="AB165" s="45">
        <v>1</v>
      </c>
      <c r="AC165" s="45">
        <v>3</v>
      </c>
      <c r="AD165" s="44"/>
      <c r="AE165" s="44"/>
      <c r="AF165" s="45"/>
    </row>
    <row r="166" spans="1:32" s="39" customFormat="1" ht="45.75" customHeight="1">
      <c r="A166" s="36">
        <v>4</v>
      </c>
      <c r="B166" s="38" t="s">
        <v>0</v>
      </c>
      <c r="C166" s="37" t="s">
        <v>603</v>
      </c>
      <c r="D166" s="38" t="s">
        <v>433</v>
      </c>
      <c r="E166" s="38" t="s">
        <v>24</v>
      </c>
      <c r="F166" s="38" t="s">
        <v>27</v>
      </c>
      <c r="G166" s="38" t="s">
        <v>227</v>
      </c>
      <c r="H166" s="38" t="s">
        <v>228</v>
      </c>
      <c r="I166" s="38" t="s">
        <v>229</v>
      </c>
      <c r="J166" s="38" t="s">
        <v>0</v>
      </c>
      <c r="K166" s="57" t="s">
        <v>158</v>
      </c>
      <c r="L166" s="38" t="s">
        <v>230</v>
      </c>
      <c r="M166" s="40">
        <v>199</v>
      </c>
      <c r="N166" s="40">
        <f>M166*R166</f>
        <v>796</v>
      </c>
      <c r="O166" s="41">
        <v>78</v>
      </c>
      <c r="P166" s="41">
        <f>+O166*R166</f>
        <v>312</v>
      </c>
      <c r="Q166" s="42">
        <f t="shared" si="8"/>
        <v>3</v>
      </c>
      <c r="R166" s="43">
        <f t="shared" si="9"/>
        <v>4</v>
      </c>
      <c r="S166" s="44"/>
      <c r="T166" s="44"/>
      <c r="U166" s="44"/>
      <c r="V166" s="44"/>
      <c r="W166" s="44"/>
      <c r="X166" s="44"/>
      <c r="Y166" s="44"/>
      <c r="Z166" s="44"/>
      <c r="AA166" s="45">
        <v>2</v>
      </c>
      <c r="AB166" s="45">
        <v>1</v>
      </c>
      <c r="AC166" s="45">
        <v>1</v>
      </c>
      <c r="AD166" s="44"/>
      <c r="AE166" s="44"/>
      <c r="AF166" s="45"/>
    </row>
    <row r="167" spans="1:32" s="39" customFormat="1" ht="45.75" customHeight="1">
      <c r="A167" s="36">
        <v>4</v>
      </c>
      <c r="B167" s="38" t="s">
        <v>0</v>
      </c>
      <c r="C167" s="37" t="s">
        <v>604</v>
      </c>
      <c r="D167" s="38" t="s">
        <v>433</v>
      </c>
      <c r="E167" s="38" t="s">
        <v>24</v>
      </c>
      <c r="F167" s="38" t="s">
        <v>25</v>
      </c>
      <c r="G167" s="38" t="s">
        <v>233</v>
      </c>
      <c r="H167" s="38" t="s">
        <v>234</v>
      </c>
      <c r="I167" s="38" t="s">
        <v>235</v>
      </c>
      <c r="J167" s="38" t="s">
        <v>0</v>
      </c>
      <c r="K167" s="57" t="s">
        <v>96</v>
      </c>
      <c r="L167" s="38" t="s">
        <v>42</v>
      </c>
      <c r="M167" s="40">
        <v>311</v>
      </c>
      <c r="N167" s="40">
        <f>M167*R167</f>
        <v>4043</v>
      </c>
      <c r="O167" s="41">
        <v>121.9</v>
      </c>
      <c r="P167" s="41">
        <f>+O167*R167</f>
        <v>1584.7</v>
      </c>
      <c r="Q167" s="42">
        <f t="shared" ref="Q167:Q198" si="10">COUNTIF(S167:AF167,"&gt;0")</f>
        <v>5</v>
      </c>
      <c r="R167" s="43">
        <f t="shared" ref="R167:R198" si="11">SUM(S167:AF167)</f>
        <v>13</v>
      </c>
      <c r="S167" s="44"/>
      <c r="T167" s="44"/>
      <c r="U167" s="44"/>
      <c r="V167" s="44"/>
      <c r="W167" s="45"/>
      <c r="X167" s="45"/>
      <c r="Y167" s="45">
        <v>1</v>
      </c>
      <c r="Z167" s="45">
        <v>2</v>
      </c>
      <c r="AA167" s="45">
        <v>3</v>
      </c>
      <c r="AB167" s="45">
        <v>4</v>
      </c>
      <c r="AC167" s="45">
        <v>3</v>
      </c>
      <c r="AD167" s="45"/>
      <c r="AE167" s="44"/>
      <c r="AF167" s="45"/>
    </row>
    <row r="168" spans="1:32" s="39" customFormat="1" ht="45.75" customHeight="1">
      <c r="A168" s="36">
        <v>4</v>
      </c>
      <c r="B168" s="38" t="s">
        <v>0</v>
      </c>
      <c r="C168" s="37" t="s">
        <v>605</v>
      </c>
      <c r="D168" s="38" t="s">
        <v>433</v>
      </c>
      <c r="E168" s="38" t="s">
        <v>22</v>
      </c>
      <c r="F168" s="38" t="s">
        <v>25</v>
      </c>
      <c r="G168" s="38" t="s">
        <v>331</v>
      </c>
      <c r="H168" s="38" t="s">
        <v>332</v>
      </c>
      <c r="I168" s="38" t="s">
        <v>333</v>
      </c>
      <c r="J168" s="38" t="s">
        <v>0</v>
      </c>
      <c r="K168" s="57" t="s">
        <v>334</v>
      </c>
      <c r="L168" s="38" t="s">
        <v>335</v>
      </c>
      <c r="M168" s="40">
        <v>219.5</v>
      </c>
      <c r="N168" s="40">
        <f>M168*R168</f>
        <v>7902</v>
      </c>
      <c r="O168" s="41">
        <v>85.9</v>
      </c>
      <c r="P168" s="41">
        <f>+O168*R168</f>
        <v>3092.4</v>
      </c>
      <c r="Q168" s="42">
        <f t="shared" si="10"/>
        <v>9</v>
      </c>
      <c r="R168" s="43">
        <f t="shared" si="11"/>
        <v>36</v>
      </c>
      <c r="S168" s="45">
        <v>3</v>
      </c>
      <c r="T168" s="45">
        <v>2</v>
      </c>
      <c r="U168" s="45">
        <v>4</v>
      </c>
      <c r="V168" s="45">
        <v>7</v>
      </c>
      <c r="W168" s="45">
        <v>5</v>
      </c>
      <c r="X168" s="45">
        <v>6</v>
      </c>
      <c r="Y168" s="45">
        <v>4</v>
      </c>
      <c r="Z168" s="45">
        <v>4</v>
      </c>
      <c r="AA168" s="45">
        <v>1</v>
      </c>
      <c r="AB168" s="44"/>
      <c r="AC168" s="44"/>
      <c r="AD168" s="44"/>
      <c r="AE168" s="44"/>
      <c r="AF168" s="44"/>
    </row>
    <row r="169" spans="1:32" s="39" customFormat="1" ht="45.75" customHeight="1">
      <c r="A169" s="36">
        <v>4</v>
      </c>
      <c r="B169" s="38" t="s">
        <v>0</v>
      </c>
      <c r="C169" s="37" t="s">
        <v>606</v>
      </c>
      <c r="D169" s="38" t="s">
        <v>433</v>
      </c>
      <c r="E169" s="38" t="s">
        <v>22</v>
      </c>
      <c r="F169" s="38" t="s">
        <v>152</v>
      </c>
      <c r="G169" s="38" t="s">
        <v>297</v>
      </c>
      <c r="H169" s="38" t="s">
        <v>304</v>
      </c>
      <c r="I169" s="38" t="s">
        <v>305</v>
      </c>
      <c r="J169" s="38" t="s">
        <v>0</v>
      </c>
      <c r="K169" s="57" t="s">
        <v>298</v>
      </c>
      <c r="L169" s="38" t="s">
        <v>299</v>
      </c>
      <c r="M169" s="40">
        <v>235.5</v>
      </c>
      <c r="N169" s="40">
        <f>M169*R169</f>
        <v>4239</v>
      </c>
      <c r="O169" s="41">
        <v>92.2</v>
      </c>
      <c r="P169" s="41">
        <f>+O169*R169</f>
        <v>1659.6000000000001</v>
      </c>
      <c r="Q169" s="42">
        <f t="shared" si="10"/>
        <v>7</v>
      </c>
      <c r="R169" s="43">
        <f t="shared" si="11"/>
        <v>18</v>
      </c>
      <c r="S169" s="44"/>
      <c r="T169" s="45"/>
      <c r="U169" s="45">
        <v>1</v>
      </c>
      <c r="V169" s="45">
        <v>1</v>
      </c>
      <c r="W169" s="45">
        <v>5</v>
      </c>
      <c r="X169" s="45">
        <v>5</v>
      </c>
      <c r="Y169" s="45">
        <v>2</v>
      </c>
      <c r="Z169" s="45">
        <v>3</v>
      </c>
      <c r="AA169" s="45">
        <v>1</v>
      </c>
      <c r="AB169" s="44"/>
      <c r="AC169" s="44"/>
      <c r="AD169" s="44"/>
      <c r="AE169" s="44"/>
      <c r="AF169" s="44"/>
    </row>
    <row r="170" spans="1:32" s="39" customFormat="1" ht="45.75" customHeight="1">
      <c r="A170" s="36">
        <v>4</v>
      </c>
      <c r="B170" s="38" t="s">
        <v>0</v>
      </c>
      <c r="C170" s="37" t="s">
        <v>607</v>
      </c>
      <c r="D170" s="38" t="s">
        <v>433</v>
      </c>
      <c r="E170" s="38" t="s">
        <v>22</v>
      </c>
      <c r="F170" s="38" t="s">
        <v>25</v>
      </c>
      <c r="G170" s="38" t="s">
        <v>319</v>
      </c>
      <c r="H170" s="38" t="s">
        <v>320</v>
      </c>
      <c r="I170" s="38" t="s">
        <v>321</v>
      </c>
      <c r="J170" s="38" t="s">
        <v>0</v>
      </c>
      <c r="K170" s="57" t="s">
        <v>322</v>
      </c>
      <c r="L170" s="38" t="s">
        <v>23</v>
      </c>
      <c r="M170" s="40">
        <v>282.5</v>
      </c>
      <c r="N170" s="40">
        <f>M170*R170</f>
        <v>3390</v>
      </c>
      <c r="O170" s="41">
        <v>110.7</v>
      </c>
      <c r="P170" s="41">
        <f>+O170*R170</f>
        <v>1328.4</v>
      </c>
      <c r="Q170" s="42">
        <f t="shared" si="10"/>
        <v>6</v>
      </c>
      <c r="R170" s="43">
        <f t="shared" si="11"/>
        <v>12</v>
      </c>
      <c r="S170" s="45">
        <v>2</v>
      </c>
      <c r="T170" s="45">
        <v>3</v>
      </c>
      <c r="U170" s="45">
        <v>1</v>
      </c>
      <c r="V170" s="44"/>
      <c r="W170" s="44"/>
      <c r="X170" s="44"/>
      <c r="Y170" s="45">
        <v>3</v>
      </c>
      <c r="Z170" s="45">
        <v>2</v>
      </c>
      <c r="AA170" s="45">
        <v>1</v>
      </c>
      <c r="AB170" s="44"/>
      <c r="AC170" s="44"/>
      <c r="AD170" s="44"/>
      <c r="AE170" s="44"/>
      <c r="AF170" s="44"/>
    </row>
    <row r="171" spans="1:32" s="39" customFormat="1" ht="45.75" customHeight="1">
      <c r="A171" s="36">
        <v>4</v>
      </c>
      <c r="B171" s="38" t="s">
        <v>0</v>
      </c>
      <c r="C171" s="37" t="s">
        <v>608</v>
      </c>
      <c r="D171" s="38" t="s">
        <v>433</v>
      </c>
      <c r="E171" s="38" t="s">
        <v>22</v>
      </c>
      <c r="F171" s="38" t="s">
        <v>27</v>
      </c>
      <c r="G171" s="38" t="s">
        <v>125</v>
      </c>
      <c r="H171" s="38" t="s">
        <v>309</v>
      </c>
      <c r="I171" s="38" t="s">
        <v>310</v>
      </c>
      <c r="J171" s="38" t="s">
        <v>0</v>
      </c>
      <c r="K171" s="57" t="s">
        <v>311</v>
      </c>
      <c r="L171" s="38" t="s">
        <v>312</v>
      </c>
      <c r="M171" s="40">
        <v>239</v>
      </c>
      <c r="N171" s="40">
        <f>M171*R171</f>
        <v>2390</v>
      </c>
      <c r="O171" s="41">
        <v>93.7</v>
      </c>
      <c r="P171" s="41">
        <f>+O171*R171</f>
        <v>937</v>
      </c>
      <c r="Q171" s="42">
        <f t="shared" si="10"/>
        <v>3</v>
      </c>
      <c r="R171" s="43">
        <f t="shared" si="11"/>
        <v>10</v>
      </c>
      <c r="S171" s="45">
        <v>4</v>
      </c>
      <c r="T171" s="45">
        <v>1</v>
      </c>
      <c r="U171" s="45">
        <v>5</v>
      </c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</row>
    <row r="172" spans="1:32" s="39" customFormat="1" ht="45.75" customHeight="1">
      <c r="A172" s="36">
        <v>4</v>
      </c>
      <c r="B172" s="38" t="s">
        <v>0</v>
      </c>
      <c r="C172" s="37" t="s">
        <v>609</v>
      </c>
      <c r="D172" s="38" t="s">
        <v>433</v>
      </c>
      <c r="E172" s="38" t="s">
        <v>22</v>
      </c>
      <c r="F172" s="38" t="s">
        <v>25</v>
      </c>
      <c r="G172" s="38" t="s">
        <v>314</v>
      </c>
      <c r="H172" s="38" t="s">
        <v>315</v>
      </c>
      <c r="I172" s="38" t="s">
        <v>316</v>
      </c>
      <c r="J172" s="38" t="s">
        <v>0</v>
      </c>
      <c r="K172" s="57" t="s">
        <v>317</v>
      </c>
      <c r="L172" s="38" t="s">
        <v>318</v>
      </c>
      <c r="M172" s="40">
        <v>245</v>
      </c>
      <c r="N172" s="40">
        <f>M172*R172</f>
        <v>8330</v>
      </c>
      <c r="O172" s="41">
        <v>95.9</v>
      </c>
      <c r="P172" s="41">
        <f>+O172*R172</f>
        <v>3260.6000000000004</v>
      </c>
      <c r="Q172" s="42">
        <f t="shared" si="10"/>
        <v>9</v>
      </c>
      <c r="R172" s="43">
        <f t="shared" si="11"/>
        <v>34</v>
      </c>
      <c r="S172" s="45">
        <v>2</v>
      </c>
      <c r="T172" s="45">
        <v>5</v>
      </c>
      <c r="U172" s="45">
        <v>5</v>
      </c>
      <c r="V172" s="45">
        <v>7</v>
      </c>
      <c r="W172" s="45">
        <v>4</v>
      </c>
      <c r="X172" s="45">
        <v>2</v>
      </c>
      <c r="Y172" s="45">
        <v>3</v>
      </c>
      <c r="Z172" s="45">
        <v>3</v>
      </c>
      <c r="AA172" s="45">
        <v>3</v>
      </c>
      <c r="AB172" s="44"/>
      <c r="AC172" s="44"/>
      <c r="AD172" s="44"/>
      <c r="AE172" s="44"/>
      <c r="AF172" s="44"/>
    </row>
    <row r="173" spans="1:32" s="39" customFormat="1" ht="45.75" customHeight="1">
      <c r="A173" s="36">
        <v>4</v>
      </c>
      <c r="B173" s="38" t="s">
        <v>0</v>
      </c>
      <c r="C173" s="37" t="s">
        <v>610</v>
      </c>
      <c r="D173" s="38" t="s">
        <v>433</v>
      </c>
      <c r="E173" s="38" t="s">
        <v>22</v>
      </c>
      <c r="F173" s="38" t="s">
        <v>25</v>
      </c>
      <c r="G173" s="38" t="s">
        <v>326</v>
      </c>
      <c r="H173" s="38" t="s">
        <v>327</v>
      </c>
      <c r="I173" s="38" t="s">
        <v>328</v>
      </c>
      <c r="J173" s="38" t="s">
        <v>0</v>
      </c>
      <c r="K173" s="57" t="s">
        <v>329</v>
      </c>
      <c r="L173" s="38" t="s">
        <v>330</v>
      </c>
      <c r="M173" s="40">
        <v>289</v>
      </c>
      <c r="N173" s="40">
        <f>M173*R173</f>
        <v>6069</v>
      </c>
      <c r="O173" s="41">
        <v>107</v>
      </c>
      <c r="P173" s="41">
        <f>+O173*R173</f>
        <v>2247</v>
      </c>
      <c r="Q173" s="42">
        <f t="shared" si="10"/>
        <v>6</v>
      </c>
      <c r="R173" s="43">
        <f t="shared" si="11"/>
        <v>21</v>
      </c>
      <c r="S173" s="45"/>
      <c r="T173" s="44"/>
      <c r="U173" s="45"/>
      <c r="V173" s="45">
        <v>1</v>
      </c>
      <c r="W173" s="45">
        <v>4</v>
      </c>
      <c r="X173" s="45">
        <v>3</v>
      </c>
      <c r="Y173" s="45">
        <v>5</v>
      </c>
      <c r="Z173" s="45">
        <v>6</v>
      </c>
      <c r="AA173" s="45">
        <v>2</v>
      </c>
      <c r="AB173" s="44"/>
      <c r="AC173" s="44"/>
      <c r="AD173" s="44"/>
      <c r="AE173" s="44"/>
      <c r="AF173" s="44"/>
    </row>
    <row r="174" spans="1:32" s="39" customFormat="1" ht="45.75" customHeight="1">
      <c r="A174" s="36">
        <v>4</v>
      </c>
      <c r="B174" s="38" t="s">
        <v>0</v>
      </c>
      <c r="C174" s="37" t="s">
        <v>611</v>
      </c>
      <c r="D174" s="38" t="s">
        <v>433</v>
      </c>
      <c r="E174" s="38" t="s">
        <v>22</v>
      </c>
      <c r="F174" s="38" t="s">
        <v>25</v>
      </c>
      <c r="G174" s="38" t="s">
        <v>67</v>
      </c>
      <c r="H174" s="38" t="s">
        <v>68</v>
      </c>
      <c r="I174" s="38" t="s">
        <v>69</v>
      </c>
      <c r="J174" s="38" t="s">
        <v>0</v>
      </c>
      <c r="K174" s="57" t="s">
        <v>70</v>
      </c>
      <c r="L174" s="38" t="s">
        <v>71</v>
      </c>
      <c r="M174" s="40">
        <v>169.5</v>
      </c>
      <c r="N174" s="40">
        <f>M174*R174</f>
        <v>847.5</v>
      </c>
      <c r="O174" s="41">
        <v>66.3</v>
      </c>
      <c r="P174" s="41">
        <f>+O174*R174</f>
        <v>331.5</v>
      </c>
      <c r="Q174" s="42">
        <f t="shared" si="10"/>
        <v>3</v>
      </c>
      <c r="R174" s="43">
        <f t="shared" si="11"/>
        <v>5</v>
      </c>
      <c r="S174" s="44"/>
      <c r="T174" s="45">
        <v>2</v>
      </c>
      <c r="U174" s="45">
        <v>2</v>
      </c>
      <c r="V174" s="45">
        <v>1</v>
      </c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</row>
    <row r="175" spans="1:32" s="39" customFormat="1" ht="45.75" customHeight="1">
      <c r="A175" s="36">
        <v>4</v>
      </c>
      <c r="B175" s="38" t="s">
        <v>0</v>
      </c>
      <c r="C175" s="37" t="s">
        <v>612</v>
      </c>
      <c r="D175" s="38" t="s">
        <v>433</v>
      </c>
      <c r="E175" s="38" t="s">
        <v>22</v>
      </c>
      <c r="F175" s="38" t="s">
        <v>25</v>
      </c>
      <c r="G175" s="38" t="s">
        <v>72</v>
      </c>
      <c r="H175" s="38" t="s">
        <v>77</v>
      </c>
      <c r="I175" s="38" t="s">
        <v>78</v>
      </c>
      <c r="J175" s="38" t="s">
        <v>0</v>
      </c>
      <c r="K175" s="57" t="s">
        <v>75</v>
      </c>
      <c r="L175" s="38" t="s">
        <v>76</v>
      </c>
      <c r="M175" s="40">
        <v>245</v>
      </c>
      <c r="N175" s="40">
        <f>M175*R175</f>
        <v>3675</v>
      </c>
      <c r="O175" s="41">
        <v>95.9</v>
      </c>
      <c r="P175" s="41">
        <f>+O175*R175</f>
        <v>1438.5</v>
      </c>
      <c r="Q175" s="42">
        <f t="shared" si="10"/>
        <v>7</v>
      </c>
      <c r="R175" s="43">
        <f t="shared" si="11"/>
        <v>15</v>
      </c>
      <c r="S175" s="44"/>
      <c r="T175" s="45">
        <v>1</v>
      </c>
      <c r="U175" s="45">
        <v>1</v>
      </c>
      <c r="V175" s="45">
        <v>1</v>
      </c>
      <c r="W175" s="45">
        <v>3</v>
      </c>
      <c r="X175" s="45">
        <v>3</v>
      </c>
      <c r="Y175" s="45">
        <v>3</v>
      </c>
      <c r="Z175" s="45">
        <v>3</v>
      </c>
      <c r="AA175" s="44"/>
      <c r="AB175" s="44"/>
      <c r="AC175" s="44"/>
      <c r="AD175" s="44"/>
      <c r="AE175" s="44"/>
      <c r="AF175" s="44"/>
    </row>
    <row r="176" spans="1:32" s="39" customFormat="1" ht="45.75" customHeight="1">
      <c r="A176" s="36">
        <v>4</v>
      </c>
      <c r="B176" s="38" t="s">
        <v>0</v>
      </c>
      <c r="C176" s="37" t="s">
        <v>613</v>
      </c>
      <c r="D176" s="38" t="s">
        <v>433</v>
      </c>
      <c r="E176" s="38" t="s">
        <v>22</v>
      </c>
      <c r="F176" s="38" t="s">
        <v>25</v>
      </c>
      <c r="G176" s="38" t="s">
        <v>161</v>
      </c>
      <c r="H176" s="38" t="s">
        <v>162</v>
      </c>
      <c r="I176" s="38" t="s">
        <v>163</v>
      </c>
      <c r="J176" s="38" t="s">
        <v>0</v>
      </c>
      <c r="K176" s="57" t="s">
        <v>164</v>
      </c>
      <c r="L176" s="38" t="s">
        <v>165</v>
      </c>
      <c r="M176" s="40">
        <v>199</v>
      </c>
      <c r="N176" s="40">
        <f>M176*R176</f>
        <v>2189</v>
      </c>
      <c r="O176" s="41">
        <v>78</v>
      </c>
      <c r="P176" s="41">
        <f>+O176*R176</f>
        <v>858</v>
      </c>
      <c r="Q176" s="42">
        <f t="shared" si="10"/>
        <v>6</v>
      </c>
      <c r="R176" s="43">
        <f t="shared" si="11"/>
        <v>11</v>
      </c>
      <c r="S176" s="44"/>
      <c r="T176" s="45">
        <v>2</v>
      </c>
      <c r="U176" s="45">
        <v>1</v>
      </c>
      <c r="V176" s="45">
        <v>1</v>
      </c>
      <c r="W176" s="45">
        <v>3</v>
      </c>
      <c r="X176" s="45">
        <v>3</v>
      </c>
      <c r="Y176" s="45">
        <v>1</v>
      </c>
      <c r="Z176" s="44"/>
      <c r="AA176" s="44"/>
      <c r="AB176" s="44"/>
      <c r="AC176" s="44"/>
      <c r="AD176" s="44"/>
      <c r="AE176" s="44"/>
      <c r="AF176" s="44"/>
    </row>
    <row r="177" spans="1:32" s="39" customFormat="1" ht="45.75" customHeight="1">
      <c r="A177" s="36">
        <v>4</v>
      </c>
      <c r="B177" s="38" t="s">
        <v>0</v>
      </c>
      <c r="C177" s="37" t="s">
        <v>614</v>
      </c>
      <c r="D177" s="38" t="s">
        <v>433</v>
      </c>
      <c r="E177" s="38" t="s">
        <v>22</v>
      </c>
      <c r="F177" s="38" t="s">
        <v>25</v>
      </c>
      <c r="G177" s="38" t="s">
        <v>205</v>
      </c>
      <c r="H177" s="38" t="s">
        <v>206</v>
      </c>
      <c r="I177" s="38" t="s">
        <v>207</v>
      </c>
      <c r="J177" s="38" t="s">
        <v>0</v>
      </c>
      <c r="K177" s="57" t="s">
        <v>208</v>
      </c>
      <c r="L177" s="38" t="s">
        <v>159</v>
      </c>
      <c r="M177" s="40">
        <v>199</v>
      </c>
      <c r="N177" s="40">
        <f>M177*R177</f>
        <v>2587</v>
      </c>
      <c r="O177" s="41">
        <v>78</v>
      </c>
      <c r="P177" s="41">
        <f>+O177*R177</f>
        <v>1014</v>
      </c>
      <c r="Q177" s="42">
        <f t="shared" si="10"/>
        <v>6</v>
      </c>
      <c r="R177" s="43">
        <f t="shared" si="11"/>
        <v>13</v>
      </c>
      <c r="S177" s="44"/>
      <c r="T177" s="45"/>
      <c r="U177" s="45">
        <v>1</v>
      </c>
      <c r="V177" s="45">
        <v>2</v>
      </c>
      <c r="W177" s="45">
        <v>2</v>
      </c>
      <c r="X177" s="45">
        <v>4</v>
      </c>
      <c r="Y177" s="45">
        <v>3</v>
      </c>
      <c r="Z177" s="45">
        <v>1</v>
      </c>
      <c r="AA177" s="45"/>
      <c r="AB177" s="44"/>
      <c r="AC177" s="44"/>
      <c r="AD177" s="44"/>
      <c r="AE177" s="44"/>
      <c r="AF177" s="44"/>
    </row>
    <row r="178" spans="1:32" s="39" customFormat="1" ht="45.75" customHeight="1">
      <c r="A178" s="36">
        <v>4</v>
      </c>
      <c r="B178" s="38" t="s">
        <v>0</v>
      </c>
      <c r="C178" s="37" t="s">
        <v>615</v>
      </c>
      <c r="D178" s="38" t="s">
        <v>433</v>
      </c>
      <c r="E178" s="38" t="s">
        <v>22</v>
      </c>
      <c r="F178" s="38" t="s">
        <v>25</v>
      </c>
      <c r="G178" s="38" t="s">
        <v>205</v>
      </c>
      <c r="H178" s="38" t="s">
        <v>209</v>
      </c>
      <c r="I178" s="38" t="s">
        <v>210</v>
      </c>
      <c r="J178" s="38" t="s">
        <v>0</v>
      </c>
      <c r="K178" s="57" t="s">
        <v>208</v>
      </c>
      <c r="L178" s="38" t="s">
        <v>211</v>
      </c>
      <c r="M178" s="40">
        <v>199</v>
      </c>
      <c r="N178" s="40">
        <f>M178*R178</f>
        <v>4776</v>
      </c>
      <c r="O178" s="41">
        <v>78</v>
      </c>
      <c r="P178" s="41">
        <f>+O178*R178</f>
        <v>1872</v>
      </c>
      <c r="Q178" s="42">
        <f t="shared" si="10"/>
        <v>7</v>
      </c>
      <c r="R178" s="43">
        <f t="shared" si="11"/>
        <v>24</v>
      </c>
      <c r="S178" s="45"/>
      <c r="T178" s="45">
        <v>4</v>
      </c>
      <c r="U178" s="45">
        <v>5</v>
      </c>
      <c r="V178" s="45">
        <v>6</v>
      </c>
      <c r="W178" s="45">
        <v>2</v>
      </c>
      <c r="X178" s="45">
        <v>3</v>
      </c>
      <c r="Y178" s="45">
        <v>2</v>
      </c>
      <c r="Z178" s="45">
        <v>2</v>
      </c>
      <c r="AA178" s="44"/>
      <c r="AB178" s="44"/>
      <c r="AC178" s="44"/>
      <c r="AD178" s="44"/>
      <c r="AE178" s="44"/>
      <c r="AF178" s="44"/>
    </row>
    <row r="179" spans="1:32" s="39" customFormat="1" ht="45.75" customHeight="1">
      <c r="A179" s="36">
        <v>4</v>
      </c>
      <c r="B179" s="38" t="s">
        <v>0</v>
      </c>
      <c r="C179" s="37" t="s">
        <v>616</v>
      </c>
      <c r="D179" s="38" t="s">
        <v>433</v>
      </c>
      <c r="E179" s="38" t="s">
        <v>22</v>
      </c>
      <c r="F179" s="38" t="s">
        <v>25</v>
      </c>
      <c r="G179" s="38" t="s">
        <v>212</v>
      </c>
      <c r="H179" s="38" t="s">
        <v>213</v>
      </c>
      <c r="I179" s="38" t="s">
        <v>214</v>
      </c>
      <c r="J179" s="38" t="s">
        <v>0</v>
      </c>
      <c r="K179" s="57" t="s">
        <v>215</v>
      </c>
      <c r="L179" s="38" t="s">
        <v>216</v>
      </c>
      <c r="M179" s="40">
        <v>199</v>
      </c>
      <c r="N179" s="40">
        <f>M179*R179</f>
        <v>4975</v>
      </c>
      <c r="O179" s="41">
        <v>78</v>
      </c>
      <c r="P179" s="41">
        <f>+O179*R179</f>
        <v>1950</v>
      </c>
      <c r="Q179" s="42">
        <f t="shared" si="10"/>
        <v>7</v>
      </c>
      <c r="R179" s="43">
        <f t="shared" si="11"/>
        <v>25</v>
      </c>
      <c r="S179" s="45"/>
      <c r="T179" s="45">
        <v>1</v>
      </c>
      <c r="U179" s="45">
        <v>3</v>
      </c>
      <c r="V179" s="45">
        <v>5</v>
      </c>
      <c r="W179" s="45">
        <v>5</v>
      </c>
      <c r="X179" s="45">
        <v>6</v>
      </c>
      <c r="Y179" s="45">
        <v>3</v>
      </c>
      <c r="Z179" s="45">
        <v>2</v>
      </c>
      <c r="AA179" s="45"/>
      <c r="AB179" s="44"/>
      <c r="AC179" s="44"/>
      <c r="AD179" s="44"/>
      <c r="AE179" s="44"/>
      <c r="AF179" s="44"/>
    </row>
    <row r="180" spans="1:32" s="39" customFormat="1" ht="45.75" customHeight="1">
      <c r="A180" s="36">
        <v>4</v>
      </c>
      <c r="B180" s="38" t="s">
        <v>0</v>
      </c>
      <c r="C180" s="37" t="s">
        <v>617</v>
      </c>
      <c r="D180" s="38" t="s">
        <v>433</v>
      </c>
      <c r="E180" s="38" t="s">
        <v>22</v>
      </c>
      <c r="F180" s="38" t="s">
        <v>25</v>
      </c>
      <c r="G180" s="38" t="s">
        <v>72</v>
      </c>
      <c r="H180" s="38" t="s">
        <v>202</v>
      </c>
      <c r="I180" s="38" t="s">
        <v>203</v>
      </c>
      <c r="J180" s="38" t="s">
        <v>0</v>
      </c>
      <c r="K180" s="57" t="s">
        <v>204</v>
      </c>
      <c r="L180" s="38" t="s">
        <v>23</v>
      </c>
      <c r="M180" s="40">
        <v>245</v>
      </c>
      <c r="N180" s="40">
        <f>M180*R180</f>
        <v>2940</v>
      </c>
      <c r="O180" s="41">
        <v>95.9</v>
      </c>
      <c r="P180" s="41">
        <f>+O180*R180</f>
        <v>1150.8000000000002</v>
      </c>
      <c r="Q180" s="42">
        <f t="shared" si="10"/>
        <v>3</v>
      </c>
      <c r="R180" s="43">
        <f t="shared" si="11"/>
        <v>12</v>
      </c>
      <c r="S180" s="44"/>
      <c r="T180" s="44"/>
      <c r="U180" s="44"/>
      <c r="V180" s="44"/>
      <c r="W180" s="44"/>
      <c r="X180" s="45">
        <v>4</v>
      </c>
      <c r="Y180" s="45">
        <v>5</v>
      </c>
      <c r="Z180" s="45">
        <v>3</v>
      </c>
      <c r="AA180" s="44"/>
      <c r="AB180" s="44"/>
      <c r="AC180" s="44"/>
      <c r="AD180" s="44"/>
      <c r="AE180" s="44"/>
      <c r="AF180" s="44"/>
    </row>
    <row r="181" spans="1:32" s="39" customFormat="1" ht="45.75" customHeight="1">
      <c r="A181" s="36">
        <v>4</v>
      </c>
      <c r="B181" s="38" t="s">
        <v>0</v>
      </c>
      <c r="C181" s="37" t="s">
        <v>618</v>
      </c>
      <c r="D181" s="38" t="s">
        <v>433</v>
      </c>
      <c r="E181" s="38" t="s">
        <v>22</v>
      </c>
      <c r="F181" s="38" t="s">
        <v>25</v>
      </c>
      <c r="G181" s="38" t="s">
        <v>166</v>
      </c>
      <c r="H181" s="38" t="s">
        <v>168</v>
      </c>
      <c r="I181" s="38" t="s">
        <v>169</v>
      </c>
      <c r="J181" s="38" t="s">
        <v>0</v>
      </c>
      <c r="K181" s="57" t="s">
        <v>167</v>
      </c>
      <c r="L181" s="38" t="s">
        <v>160</v>
      </c>
      <c r="M181" s="40">
        <v>160</v>
      </c>
      <c r="N181" s="40">
        <f>M181*R181</f>
        <v>800</v>
      </c>
      <c r="O181" s="41">
        <v>62.6</v>
      </c>
      <c r="P181" s="41">
        <f>+O181*R181</f>
        <v>313</v>
      </c>
      <c r="Q181" s="42">
        <f t="shared" si="10"/>
        <v>4</v>
      </c>
      <c r="R181" s="43">
        <f t="shared" si="11"/>
        <v>5</v>
      </c>
      <c r="S181" s="44"/>
      <c r="T181" s="44"/>
      <c r="U181" s="44"/>
      <c r="V181" s="45">
        <v>1</v>
      </c>
      <c r="W181" s="44"/>
      <c r="X181" s="45">
        <v>2</v>
      </c>
      <c r="Y181" s="44"/>
      <c r="Z181" s="45">
        <v>1</v>
      </c>
      <c r="AA181" s="45">
        <v>1</v>
      </c>
      <c r="AB181" s="44"/>
      <c r="AC181" s="44"/>
      <c r="AD181" s="44"/>
      <c r="AE181" s="44"/>
      <c r="AF181" s="44"/>
    </row>
    <row r="182" spans="1:32" s="39" customFormat="1" ht="45.75" customHeight="1">
      <c r="A182" s="36">
        <v>4</v>
      </c>
      <c r="B182" s="38" t="s">
        <v>0</v>
      </c>
      <c r="C182" s="37" t="s">
        <v>619</v>
      </c>
      <c r="D182" s="38" t="s">
        <v>433</v>
      </c>
      <c r="E182" s="38" t="s">
        <v>22</v>
      </c>
      <c r="F182" s="38" t="s">
        <v>25</v>
      </c>
      <c r="G182" s="38" t="s">
        <v>188</v>
      </c>
      <c r="H182" s="38" t="s">
        <v>189</v>
      </c>
      <c r="I182" s="38" t="s">
        <v>190</v>
      </c>
      <c r="J182" s="38" t="s">
        <v>0</v>
      </c>
      <c r="K182" s="57" t="s">
        <v>191</v>
      </c>
      <c r="L182" s="38" t="s">
        <v>192</v>
      </c>
      <c r="M182" s="40">
        <v>282.5</v>
      </c>
      <c r="N182" s="40">
        <f>M182*R182</f>
        <v>1695</v>
      </c>
      <c r="O182" s="41">
        <v>110.7</v>
      </c>
      <c r="P182" s="41">
        <f>+O182*R182</f>
        <v>664.2</v>
      </c>
      <c r="Q182" s="42">
        <f t="shared" si="10"/>
        <v>6</v>
      </c>
      <c r="R182" s="43">
        <f t="shared" si="11"/>
        <v>6</v>
      </c>
      <c r="S182" s="45">
        <v>1</v>
      </c>
      <c r="T182" s="45">
        <v>1</v>
      </c>
      <c r="U182" s="45">
        <v>1</v>
      </c>
      <c r="V182" s="45">
        <v>1</v>
      </c>
      <c r="W182" s="45">
        <v>1</v>
      </c>
      <c r="X182" s="44"/>
      <c r="Y182" s="45">
        <v>1</v>
      </c>
      <c r="Z182" s="44"/>
      <c r="AA182" s="44"/>
      <c r="AB182" s="44"/>
      <c r="AC182" s="44"/>
      <c r="AD182" s="44"/>
      <c r="AE182" s="44"/>
      <c r="AF182" s="44"/>
    </row>
    <row r="183" spans="1:32" s="39" customFormat="1" ht="45.75" customHeight="1">
      <c r="A183" s="36">
        <v>4</v>
      </c>
      <c r="B183" s="38" t="s">
        <v>0</v>
      </c>
      <c r="C183" s="37" t="s">
        <v>620</v>
      </c>
      <c r="D183" s="38" t="s">
        <v>433</v>
      </c>
      <c r="E183" s="38" t="s">
        <v>22</v>
      </c>
      <c r="F183" s="38" t="s">
        <v>25</v>
      </c>
      <c r="G183" s="38" t="s">
        <v>188</v>
      </c>
      <c r="H183" s="38" t="s">
        <v>193</v>
      </c>
      <c r="I183" s="38" t="s">
        <v>194</v>
      </c>
      <c r="J183" s="38" t="s">
        <v>0</v>
      </c>
      <c r="K183" s="57" t="s">
        <v>191</v>
      </c>
      <c r="L183" s="38" t="s">
        <v>195</v>
      </c>
      <c r="M183" s="40">
        <v>282.5</v>
      </c>
      <c r="N183" s="40">
        <f>M183*R183</f>
        <v>2260</v>
      </c>
      <c r="O183" s="41">
        <v>110.7</v>
      </c>
      <c r="P183" s="41">
        <f>+O183*R183</f>
        <v>885.6</v>
      </c>
      <c r="Q183" s="42">
        <f t="shared" si="10"/>
        <v>4</v>
      </c>
      <c r="R183" s="43">
        <f t="shared" si="11"/>
        <v>8</v>
      </c>
      <c r="S183" s="44"/>
      <c r="T183" s="45">
        <v>1</v>
      </c>
      <c r="U183" s="44"/>
      <c r="V183" s="44"/>
      <c r="W183" s="44"/>
      <c r="X183" s="45">
        <v>2</v>
      </c>
      <c r="Y183" s="45">
        <v>3</v>
      </c>
      <c r="Z183" s="45">
        <v>2</v>
      </c>
      <c r="AA183" s="44"/>
      <c r="AB183" s="44"/>
      <c r="AC183" s="44"/>
      <c r="AD183" s="44"/>
      <c r="AE183" s="44"/>
      <c r="AF183" s="44"/>
    </row>
    <row r="184" spans="1:32" s="39" customFormat="1" ht="45.75" customHeight="1">
      <c r="A184" s="36">
        <v>4</v>
      </c>
      <c r="B184" s="38" t="s">
        <v>0</v>
      </c>
      <c r="C184" s="37" t="s">
        <v>621</v>
      </c>
      <c r="D184" s="38" t="s">
        <v>433</v>
      </c>
      <c r="E184" s="38" t="s">
        <v>22</v>
      </c>
      <c r="F184" s="38" t="s">
        <v>25</v>
      </c>
      <c r="G184" s="38" t="s">
        <v>178</v>
      </c>
      <c r="H184" s="38" t="s">
        <v>182</v>
      </c>
      <c r="I184" s="38" t="s">
        <v>183</v>
      </c>
      <c r="J184" s="38" t="s">
        <v>0</v>
      </c>
      <c r="K184" s="57" t="s">
        <v>179</v>
      </c>
      <c r="L184" s="38" t="s">
        <v>184</v>
      </c>
      <c r="M184" s="40">
        <v>216.5</v>
      </c>
      <c r="N184" s="40">
        <f>M184*R184</f>
        <v>3247.5</v>
      </c>
      <c r="O184" s="41">
        <v>84.8</v>
      </c>
      <c r="P184" s="41">
        <f>+O184*R184</f>
        <v>1272</v>
      </c>
      <c r="Q184" s="42">
        <f t="shared" si="10"/>
        <v>6</v>
      </c>
      <c r="R184" s="43">
        <f t="shared" si="11"/>
        <v>15</v>
      </c>
      <c r="S184" s="44"/>
      <c r="T184" s="45">
        <v>2</v>
      </c>
      <c r="U184" s="45">
        <v>1</v>
      </c>
      <c r="V184" s="45">
        <v>6</v>
      </c>
      <c r="W184" s="45">
        <v>3</v>
      </c>
      <c r="X184" s="45">
        <v>1</v>
      </c>
      <c r="Y184" s="45"/>
      <c r="Z184" s="45">
        <v>2</v>
      </c>
      <c r="AA184" s="44"/>
      <c r="AB184" s="44"/>
      <c r="AC184" s="44"/>
      <c r="AD184" s="44"/>
      <c r="AE184" s="44"/>
      <c r="AF184" s="44"/>
    </row>
    <row r="185" spans="1:32" s="39" customFormat="1" ht="45.75" customHeight="1">
      <c r="A185" s="36">
        <v>4</v>
      </c>
      <c r="B185" s="38" t="s">
        <v>0</v>
      </c>
      <c r="C185" s="37" t="s">
        <v>622</v>
      </c>
      <c r="D185" s="38" t="s">
        <v>433</v>
      </c>
      <c r="E185" s="38" t="s">
        <v>22</v>
      </c>
      <c r="F185" s="38" t="s">
        <v>25</v>
      </c>
      <c r="G185" s="38" t="s">
        <v>178</v>
      </c>
      <c r="H185" s="38" t="s">
        <v>185</v>
      </c>
      <c r="I185" s="38" t="s">
        <v>186</v>
      </c>
      <c r="J185" s="38" t="s">
        <v>0</v>
      </c>
      <c r="K185" s="57" t="s">
        <v>179</v>
      </c>
      <c r="L185" s="38" t="s">
        <v>187</v>
      </c>
      <c r="M185" s="40">
        <v>216.5</v>
      </c>
      <c r="N185" s="40">
        <f>M185*R185</f>
        <v>4330</v>
      </c>
      <c r="O185" s="41">
        <v>84.8</v>
      </c>
      <c r="P185" s="41">
        <f>+O185*R185</f>
        <v>1696</v>
      </c>
      <c r="Q185" s="42">
        <f t="shared" si="10"/>
        <v>6</v>
      </c>
      <c r="R185" s="43">
        <f t="shared" si="11"/>
        <v>20</v>
      </c>
      <c r="S185" s="44"/>
      <c r="T185" s="45">
        <v>4</v>
      </c>
      <c r="U185" s="45">
        <v>4</v>
      </c>
      <c r="V185" s="45">
        <v>5</v>
      </c>
      <c r="W185" s="45">
        <v>3</v>
      </c>
      <c r="X185" s="45">
        <v>1</v>
      </c>
      <c r="Y185" s="45">
        <v>3</v>
      </c>
      <c r="Z185" s="44"/>
      <c r="AA185" s="44"/>
      <c r="AB185" s="44"/>
      <c r="AC185" s="44"/>
      <c r="AD185" s="44"/>
      <c r="AE185" s="44"/>
      <c r="AF185" s="44"/>
    </row>
    <row r="186" spans="1:32" s="39" customFormat="1" ht="45.75" customHeight="1">
      <c r="A186" s="36">
        <v>4</v>
      </c>
      <c r="B186" s="38" t="s">
        <v>0</v>
      </c>
      <c r="C186" s="37" t="s">
        <v>623</v>
      </c>
      <c r="D186" s="38" t="s">
        <v>434</v>
      </c>
      <c r="E186" s="38" t="s">
        <v>24</v>
      </c>
      <c r="F186" s="38" t="s">
        <v>25</v>
      </c>
      <c r="G186" s="38" t="s">
        <v>104</v>
      </c>
      <c r="H186" s="38" t="s">
        <v>417</v>
      </c>
      <c r="I186" s="38" t="s">
        <v>418</v>
      </c>
      <c r="J186" s="38" t="s">
        <v>0</v>
      </c>
      <c r="K186" s="57" t="s">
        <v>60</v>
      </c>
      <c r="L186" s="38" t="s">
        <v>419</v>
      </c>
      <c r="M186" s="40">
        <v>139</v>
      </c>
      <c r="N186" s="40">
        <f>M186*R186</f>
        <v>9591</v>
      </c>
      <c r="O186" s="41">
        <v>54.5</v>
      </c>
      <c r="P186" s="41">
        <f>+O186*R186</f>
        <v>3760.5</v>
      </c>
      <c r="Q186" s="42">
        <f t="shared" si="10"/>
        <v>7</v>
      </c>
      <c r="R186" s="43">
        <f t="shared" si="11"/>
        <v>69</v>
      </c>
      <c r="S186" s="44"/>
      <c r="T186" s="44"/>
      <c r="U186" s="44"/>
      <c r="V186" s="44"/>
      <c r="W186" s="44"/>
      <c r="X186" s="45">
        <v>9</v>
      </c>
      <c r="Y186" s="45">
        <v>11</v>
      </c>
      <c r="Z186" s="45">
        <v>11</v>
      </c>
      <c r="AA186" s="45">
        <v>14</v>
      </c>
      <c r="AB186" s="45">
        <v>6</v>
      </c>
      <c r="AC186" s="45">
        <v>12</v>
      </c>
      <c r="AD186" s="45">
        <v>6</v>
      </c>
      <c r="AE186" s="44"/>
      <c r="AF186" s="45"/>
    </row>
    <row r="187" spans="1:32" s="39" customFormat="1" ht="45.75" customHeight="1">
      <c r="A187" s="36">
        <v>4</v>
      </c>
      <c r="B187" s="38" t="s">
        <v>0</v>
      </c>
      <c r="C187" s="37" t="s">
        <v>624</v>
      </c>
      <c r="D187" s="38" t="s">
        <v>434</v>
      </c>
      <c r="E187" s="38" t="s">
        <v>24</v>
      </c>
      <c r="F187" s="38" t="s">
        <v>25</v>
      </c>
      <c r="G187" s="38" t="s">
        <v>104</v>
      </c>
      <c r="H187" s="38" t="s">
        <v>412</v>
      </c>
      <c r="I187" s="38" t="s">
        <v>413</v>
      </c>
      <c r="J187" s="38" t="s">
        <v>0</v>
      </c>
      <c r="K187" s="57" t="s">
        <v>60</v>
      </c>
      <c r="L187" s="38" t="s">
        <v>56</v>
      </c>
      <c r="M187" s="40">
        <v>229</v>
      </c>
      <c r="N187" s="40">
        <f>M187*R187</f>
        <v>687</v>
      </c>
      <c r="O187" s="46">
        <v>89.8</v>
      </c>
      <c r="P187" s="41">
        <f>+O187*R187</f>
        <v>269.39999999999998</v>
      </c>
      <c r="Q187" s="42">
        <f t="shared" si="10"/>
        <v>3</v>
      </c>
      <c r="R187" s="43">
        <f t="shared" si="11"/>
        <v>3</v>
      </c>
      <c r="S187" s="44"/>
      <c r="T187" s="44"/>
      <c r="U187" s="44"/>
      <c r="V187" s="44"/>
      <c r="W187" s="44"/>
      <c r="X187" s="44"/>
      <c r="Y187" s="44"/>
      <c r="Z187" s="44"/>
      <c r="AA187" s="45">
        <v>1</v>
      </c>
      <c r="AB187" s="44"/>
      <c r="AC187" s="45">
        <v>1</v>
      </c>
      <c r="AD187" s="45">
        <v>1</v>
      </c>
      <c r="AE187" s="44"/>
      <c r="AF187" s="45"/>
    </row>
    <row r="188" spans="1:32" s="39" customFormat="1" ht="45.75" customHeight="1">
      <c r="A188" s="36">
        <v>4</v>
      </c>
      <c r="B188" s="38" t="s">
        <v>0</v>
      </c>
      <c r="C188" s="37" t="s">
        <v>625</v>
      </c>
      <c r="D188" s="38" t="s">
        <v>434</v>
      </c>
      <c r="E188" s="38" t="s">
        <v>24</v>
      </c>
      <c r="F188" s="38" t="s">
        <v>25</v>
      </c>
      <c r="G188" s="38" t="s">
        <v>276</v>
      </c>
      <c r="H188" s="38" t="s">
        <v>277</v>
      </c>
      <c r="I188" s="38" t="s">
        <v>278</v>
      </c>
      <c r="J188" s="38" t="s">
        <v>0</v>
      </c>
      <c r="K188" s="57" t="s">
        <v>279</v>
      </c>
      <c r="L188" s="38" t="s">
        <v>280</v>
      </c>
      <c r="M188" s="40">
        <v>139</v>
      </c>
      <c r="N188" s="40">
        <f>M188*R188</f>
        <v>1251</v>
      </c>
      <c r="O188" s="41">
        <v>54.5</v>
      </c>
      <c r="P188" s="41">
        <f>+O188*R188</f>
        <v>490.5</v>
      </c>
      <c r="Q188" s="42">
        <f t="shared" si="10"/>
        <v>8</v>
      </c>
      <c r="R188" s="43">
        <f t="shared" si="11"/>
        <v>9</v>
      </c>
      <c r="S188" s="44"/>
      <c r="T188" s="44"/>
      <c r="U188" s="44"/>
      <c r="V188" s="44"/>
      <c r="W188" s="45">
        <v>1</v>
      </c>
      <c r="X188" s="45">
        <v>1</v>
      </c>
      <c r="Y188" s="44"/>
      <c r="Z188" s="45">
        <v>1</v>
      </c>
      <c r="AA188" s="44"/>
      <c r="AB188" s="45">
        <v>1</v>
      </c>
      <c r="AC188" s="45">
        <v>2</v>
      </c>
      <c r="AD188" s="45">
        <v>1</v>
      </c>
      <c r="AE188" s="45">
        <v>1</v>
      </c>
      <c r="AF188" s="45">
        <v>1</v>
      </c>
    </row>
    <row r="189" spans="1:32" s="39" customFormat="1" ht="45.75" customHeight="1">
      <c r="A189" s="36">
        <v>4</v>
      </c>
      <c r="B189" s="38"/>
      <c r="C189" s="37" t="s">
        <v>626</v>
      </c>
      <c r="D189" s="38" t="s">
        <v>434</v>
      </c>
      <c r="E189" s="38" t="s">
        <v>24</v>
      </c>
      <c r="F189" s="38" t="s">
        <v>25</v>
      </c>
      <c r="G189" s="38" t="s">
        <v>420</v>
      </c>
      <c r="H189" s="38" t="s">
        <v>425</v>
      </c>
      <c r="I189" s="38" t="s">
        <v>426</v>
      </c>
      <c r="J189" s="38"/>
      <c r="K189" s="57" t="s">
        <v>147</v>
      </c>
      <c r="L189" s="38" t="s">
        <v>23</v>
      </c>
      <c r="M189" s="40">
        <v>282.5</v>
      </c>
      <c r="N189" s="40">
        <f>M189*R189</f>
        <v>3955</v>
      </c>
      <c r="O189" s="46">
        <v>110.7</v>
      </c>
      <c r="P189" s="41">
        <f>+O189*R189</f>
        <v>1549.8</v>
      </c>
      <c r="Q189" s="42">
        <f t="shared" si="10"/>
        <v>7</v>
      </c>
      <c r="R189" s="43">
        <f t="shared" si="11"/>
        <v>14</v>
      </c>
      <c r="S189" s="44"/>
      <c r="T189" s="44"/>
      <c r="U189" s="44"/>
      <c r="V189" s="44"/>
      <c r="W189" s="45">
        <v>1</v>
      </c>
      <c r="X189" s="45">
        <v>2</v>
      </c>
      <c r="Y189" s="45">
        <v>3</v>
      </c>
      <c r="Z189" s="45">
        <v>3</v>
      </c>
      <c r="AA189" s="45">
        <v>2</v>
      </c>
      <c r="AB189" s="44"/>
      <c r="AC189" s="45">
        <v>2</v>
      </c>
      <c r="AD189" s="45">
        <v>1</v>
      </c>
      <c r="AE189" s="44"/>
      <c r="AF189" s="45"/>
    </row>
    <row r="190" spans="1:32" s="39" customFormat="1" ht="45.75" customHeight="1">
      <c r="A190" s="36">
        <v>4</v>
      </c>
      <c r="B190" s="38" t="s">
        <v>0</v>
      </c>
      <c r="C190" s="37" t="s">
        <v>627</v>
      </c>
      <c r="D190" s="38" t="s">
        <v>434</v>
      </c>
      <c r="E190" s="38" t="s">
        <v>24</v>
      </c>
      <c r="F190" s="38" t="s">
        <v>27</v>
      </c>
      <c r="G190" s="38" t="s">
        <v>129</v>
      </c>
      <c r="H190" s="38" t="s">
        <v>394</v>
      </c>
      <c r="I190" s="38" t="s">
        <v>395</v>
      </c>
      <c r="J190" s="38" t="s">
        <v>0</v>
      </c>
      <c r="K190" s="57" t="s">
        <v>66</v>
      </c>
      <c r="L190" s="38" t="s">
        <v>282</v>
      </c>
      <c r="M190" s="40">
        <v>199</v>
      </c>
      <c r="N190" s="40">
        <f>M190*R190</f>
        <v>995</v>
      </c>
      <c r="O190" s="41">
        <v>78</v>
      </c>
      <c r="P190" s="41">
        <f>+O190*R190</f>
        <v>390</v>
      </c>
      <c r="Q190" s="42">
        <f t="shared" si="10"/>
        <v>5</v>
      </c>
      <c r="R190" s="43">
        <f t="shared" si="11"/>
        <v>5</v>
      </c>
      <c r="S190" s="44"/>
      <c r="T190" s="44"/>
      <c r="U190" s="44"/>
      <c r="V190" s="44"/>
      <c r="W190" s="45">
        <v>1</v>
      </c>
      <c r="X190" s="45">
        <v>1</v>
      </c>
      <c r="Y190" s="45">
        <v>1</v>
      </c>
      <c r="Z190" s="45">
        <v>1</v>
      </c>
      <c r="AA190" s="45">
        <v>1</v>
      </c>
      <c r="AB190" s="44"/>
      <c r="AC190" s="44"/>
      <c r="AD190" s="44"/>
      <c r="AE190" s="44"/>
      <c r="AF190" s="44"/>
    </row>
    <row r="191" spans="1:32" s="39" customFormat="1" ht="45.75" customHeight="1">
      <c r="A191" s="36">
        <v>4</v>
      </c>
      <c r="B191" s="38" t="s">
        <v>0</v>
      </c>
      <c r="C191" s="37" t="s">
        <v>628</v>
      </c>
      <c r="D191" s="38" t="s">
        <v>434</v>
      </c>
      <c r="E191" s="38" t="s">
        <v>24</v>
      </c>
      <c r="F191" s="38" t="s">
        <v>25</v>
      </c>
      <c r="G191" s="38" t="s">
        <v>104</v>
      </c>
      <c r="H191" s="38" t="s">
        <v>414</v>
      </c>
      <c r="I191" s="38" t="s">
        <v>415</v>
      </c>
      <c r="J191" s="38" t="s">
        <v>0</v>
      </c>
      <c r="K191" s="57" t="s">
        <v>411</v>
      </c>
      <c r="L191" s="38" t="s">
        <v>416</v>
      </c>
      <c r="M191" s="40">
        <v>229</v>
      </c>
      <c r="N191" s="40">
        <f>M191*R191</f>
        <v>7099</v>
      </c>
      <c r="O191" s="41">
        <v>89.8</v>
      </c>
      <c r="P191" s="41">
        <f>+O191*R191</f>
        <v>2783.7999999999997</v>
      </c>
      <c r="Q191" s="42">
        <f t="shared" si="10"/>
        <v>4</v>
      </c>
      <c r="R191" s="43">
        <f t="shared" si="11"/>
        <v>31</v>
      </c>
      <c r="S191" s="44"/>
      <c r="T191" s="44"/>
      <c r="U191" s="44"/>
      <c r="V191" s="44"/>
      <c r="W191" s="44"/>
      <c r="X191" s="45">
        <v>11</v>
      </c>
      <c r="Y191" s="45">
        <v>6</v>
      </c>
      <c r="Z191" s="45">
        <v>7</v>
      </c>
      <c r="AA191" s="45">
        <v>7</v>
      </c>
      <c r="AB191" s="44"/>
      <c r="AC191" s="44"/>
      <c r="AD191" s="44"/>
      <c r="AE191" s="44"/>
      <c r="AF191" s="44"/>
    </row>
    <row r="192" spans="1:32" s="39" customFormat="1" ht="45.75" customHeight="1">
      <c r="A192" s="36">
        <v>4</v>
      </c>
      <c r="B192" s="38" t="s">
        <v>0</v>
      </c>
      <c r="C192" s="37" t="s">
        <v>629</v>
      </c>
      <c r="D192" s="38" t="s">
        <v>434</v>
      </c>
      <c r="E192" s="38" t="s">
        <v>24</v>
      </c>
      <c r="F192" s="38" t="s">
        <v>25</v>
      </c>
      <c r="G192" s="38" t="s">
        <v>135</v>
      </c>
      <c r="H192" s="38" t="s">
        <v>137</v>
      </c>
      <c r="I192" s="38" t="s">
        <v>138</v>
      </c>
      <c r="J192" s="38" t="s">
        <v>0</v>
      </c>
      <c r="K192" s="57" t="s">
        <v>136</v>
      </c>
      <c r="L192" s="38" t="s">
        <v>139</v>
      </c>
      <c r="M192" s="40">
        <v>179.5</v>
      </c>
      <c r="N192" s="40">
        <f>M192*R192</f>
        <v>1077</v>
      </c>
      <c r="O192" s="41">
        <v>70.2</v>
      </c>
      <c r="P192" s="41">
        <f>+O192*R192</f>
        <v>421.20000000000005</v>
      </c>
      <c r="Q192" s="42">
        <f t="shared" si="10"/>
        <v>5</v>
      </c>
      <c r="R192" s="43">
        <f t="shared" si="11"/>
        <v>6</v>
      </c>
      <c r="S192" s="44"/>
      <c r="T192" s="44"/>
      <c r="U192" s="44"/>
      <c r="V192" s="44"/>
      <c r="W192" s="45">
        <v>1</v>
      </c>
      <c r="X192" s="45">
        <v>1</v>
      </c>
      <c r="Y192" s="44"/>
      <c r="Z192" s="44"/>
      <c r="AA192" s="44"/>
      <c r="AB192" s="45">
        <v>2</v>
      </c>
      <c r="AC192" s="45">
        <v>1</v>
      </c>
      <c r="AD192" s="45">
        <v>1</v>
      </c>
      <c r="AE192" s="44"/>
      <c r="AF192" s="45"/>
    </row>
    <row r="193" spans="1:32" s="39" customFormat="1" ht="45.75" customHeight="1">
      <c r="A193" s="36">
        <v>4</v>
      </c>
      <c r="B193" s="38" t="s">
        <v>0</v>
      </c>
      <c r="C193" s="37" t="s">
        <v>630</v>
      </c>
      <c r="D193" s="38" t="s">
        <v>434</v>
      </c>
      <c r="E193" s="38" t="s">
        <v>22</v>
      </c>
      <c r="F193" s="38" t="s">
        <v>25</v>
      </c>
      <c r="G193" s="38" t="s">
        <v>272</v>
      </c>
      <c r="H193" s="38" t="s">
        <v>384</v>
      </c>
      <c r="I193" s="38" t="s">
        <v>385</v>
      </c>
      <c r="J193" s="38" t="s">
        <v>0</v>
      </c>
      <c r="K193" s="57" t="s">
        <v>70</v>
      </c>
      <c r="L193" s="38" t="s">
        <v>159</v>
      </c>
      <c r="M193" s="40">
        <v>189</v>
      </c>
      <c r="N193" s="40">
        <f>M193*R193</f>
        <v>15120</v>
      </c>
      <c r="O193" s="41">
        <v>74.099999999999994</v>
      </c>
      <c r="P193" s="41">
        <f>+O193*R193</f>
        <v>5928</v>
      </c>
      <c r="Q193" s="42">
        <f t="shared" si="10"/>
        <v>8</v>
      </c>
      <c r="R193" s="43">
        <f t="shared" si="11"/>
        <v>80</v>
      </c>
      <c r="S193" s="44"/>
      <c r="T193" s="45">
        <v>10</v>
      </c>
      <c r="U193" s="45">
        <v>30</v>
      </c>
      <c r="V193" s="45">
        <v>20</v>
      </c>
      <c r="W193" s="45">
        <v>10</v>
      </c>
      <c r="X193" s="45">
        <v>4</v>
      </c>
      <c r="Y193" s="45">
        <v>3</v>
      </c>
      <c r="Z193" s="45">
        <v>2</v>
      </c>
      <c r="AA193" s="45">
        <v>1</v>
      </c>
      <c r="AB193" s="44"/>
      <c r="AC193" s="44"/>
      <c r="AD193" s="44"/>
      <c r="AE193" s="44"/>
      <c r="AF193" s="44"/>
    </row>
    <row r="194" spans="1:32" s="39" customFormat="1" ht="45.75" customHeight="1">
      <c r="A194" s="36">
        <v>4</v>
      </c>
      <c r="B194" s="38" t="s">
        <v>0</v>
      </c>
      <c r="C194" s="37" t="s">
        <v>631</v>
      </c>
      <c r="D194" s="38" t="s">
        <v>434</v>
      </c>
      <c r="E194" s="38" t="s">
        <v>22</v>
      </c>
      <c r="F194" s="38" t="s">
        <v>25</v>
      </c>
      <c r="G194" s="38" t="s">
        <v>386</v>
      </c>
      <c r="H194" s="38" t="s">
        <v>387</v>
      </c>
      <c r="I194" s="38" t="s">
        <v>388</v>
      </c>
      <c r="J194" s="38" t="s">
        <v>0</v>
      </c>
      <c r="K194" s="57" t="s">
        <v>389</v>
      </c>
      <c r="L194" s="38" t="s">
        <v>383</v>
      </c>
      <c r="M194" s="40">
        <v>169</v>
      </c>
      <c r="N194" s="40">
        <f>M194*R194</f>
        <v>4394</v>
      </c>
      <c r="O194" s="41">
        <v>62.6</v>
      </c>
      <c r="P194" s="41">
        <f>+O194*R194</f>
        <v>1627.6000000000001</v>
      </c>
      <c r="Q194" s="42">
        <f t="shared" si="10"/>
        <v>2</v>
      </c>
      <c r="R194" s="43">
        <f t="shared" si="11"/>
        <v>26</v>
      </c>
      <c r="S194" s="44"/>
      <c r="T194" s="44"/>
      <c r="U194" s="44"/>
      <c r="V194" s="45"/>
      <c r="W194" s="44"/>
      <c r="X194" s="44"/>
      <c r="Y194" s="45">
        <v>21</v>
      </c>
      <c r="Z194" s="45">
        <v>5</v>
      </c>
      <c r="AA194" s="44"/>
      <c r="AB194" s="44"/>
      <c r="AC194" s="44"/>
      <c r="AD194" s="44"/>
      <c r="AE194" s="44"/>
      <c r="AF194" s="44"/>
    </row>
    <row r="195" spans="1:32" s="39" customFormat="1" ht="45.75" customHeight="1">
      <c r="A195" s="36">
        <v>4</v>
      </c>
      <c r="B195" s="38" t="s">
        <v>0</v>
      </c>
      <c r="C195" s="37" t="s">
        <v>632</v>
      </c>
      <c r="D195" s="38" t="s">
        <v>434</v>
      </c>
      <c r="E195" s="38" t="s">
        <v>22</v>
      </c>
      <c r="F195" s="38" t="s">
        <v>27</v>
      </c>
      <c r="G195" s="38" t="s">
        <v>125</v>
      </c>
      <c r="H195" s="38" t="s">
        <v>375</v>
      </c>
      <c r="I195" s="38" t="s">
        <v>376</v>
      </c>
      <c r="J195" s="38" t="s">
        <v>0</v>
      </c>
      <c r="K195" s="57" t="s">
        <v>66</v>
      </c>
      <c r="L195" s="38" t="s">
        <v>377</v>
      </c>
      <c r="M195" s="40">
        <v>209.5</v>
      </c>
      <c r="N195" s="40">
        <f>M195*R195</f>
        <v>1257</v>
      </c>
      <c r="O195" s="46">
        <v>82</v>
      </c>
      <c r="P195" s="41">
        <f>+O195*R195</f>
        <v>492</v>
      </c>
      <c r="Q195" s="42">
        <f t="shared" si="10"/>
        <v>6</v>
      </c>
      <c r="R195" s="43">
        <f t="shared" si="11"/>
        <v>6</v>
      </c>
      <c r="S195" s="44"/>
      <c r="T195" s="45">
        <v>1</v>
      </c>
      <c r="U195" s="45">
        <v>1</v>
      </c>
      <c r="V195" s="45">
        <v>1</v>
      </c>
      <c r="W195" s="45">
        <v>1</v>
      </c>
      <c r="X195" s="45">
        <v>1</v>
      </c>
      <c r="Y195" s="45">
        <v>1</v>
      </c>
      <c r="Z195" s="44"/>
      <c r="AA195" s="44"/>
      <c r="AB195" s="44"/>
      <c r="AC195" s="44"/>
      <c r="AD195" s="44"/>
      <c r="AE195" s="44"/>
      <c r="AF195" s="44"/>
    </row>
    <row r="196" spans="1:32" s="39" customFormat="1" ht="45.75" customHeight="1">
      <c r="A196" s="36">
        <v>4</v>
      </c>
      <c r="B196" s="38" t="s">
        <v>0</v>
      </c>
      <c r="C196" s="37" t="s">
        <v>633</v>
      </c>
      <c r="D196" s="38" t="s">
        <v>434</v>
      </c>
      <c r="E196" s="38" t="s">
        <v>22</v>
      </c>
      <c r="F196" s="38" t="s">
        <v>25</v>
      </c>
      <c r="G196" s="38" t="s">
        <v>28</v>
      </c>
      <c r="H196" s="38" t="s">
        <v>29</v>
      </c>
      <c r="I196" s="38" t="s">
        <v>30</v>
      </c>
      <c r="J196" s="38" t="s">
        <v>0</v>
      </c>
      <c r="K196" s="57" t="s">
        <v>31</v>
      </c>
      <c r="L196" s="38" t="s">
        <v>32</v>
      </c>
      <c r="M196" s="40">
        <v>269.5</v>
      </c>
      <c r="N196" s="40">
        <f>M196*R196</f>
        <v>22907.5</v>
      </c>
      <c r="O196" s="41">
        <v>105.5</v>
      </c>
      <c r="P196" s="41">
        <f>+O196*R196</f>
        <v>8967.5</v>
      </c>
      <c r="Q196" s="42">
        <f t="shared" si="10"/>
        <v>6</v>
      </c>
      <c r="R196" s="43">
        <f t="shared" si="11"/>
        <v>85</v>
      </c>
      <c r="S196" s="44"/>
      <c r="T196" s="44"/>
      <c r="U196" s="45">
        <v>30</v>
      </c>
      <c r="V196" s="45">
        <v>30</v>
      </c>
      <c r="W196" s="45">
        <v>10</v>
      </c>
      <c r="X196" s="45">
        <v>10</v>
      </c>
      <c r="Y196" s="45">
        <v>3</v>
      </c>
      <c r="Z196" s="45">
        <v>2</v>
      </c>
      <c r="AA196" s="44"/>
      <c r="AB196" s="44"/>
      <c r="AC196" s="44"/>
      <c r="AD196" s="44"/>
      <c r="AE196" s="44"/>
      <c r="AF196" s="44"/>
    </row>
    <row r="197" spans="1:32" s="39" customFormat="1" ht="45.75" customHeight="1">
      <c r="A197" s="36">
        <v>4</v>
      </c>
      <c r="B197" s="38" t="s">
        <v>0</v>
      </c>
      <c r="C197" s="37" t="s">
        <v>634</v>
      </c>
      <c r="D197" s="38" t="s">
        <v>434</v>
      </c>
      <c r="E197" s="38" t="s">
        <v>22</v>
      </c>
      <c r="F197" s="38" t="s">
        <v>25</v>
      </c>
      <c r="G197" s="38" t="s">
        <v>28</v>
      </c>
      <c r="H197" s="38" t="s">
        <v>53</v>
      </c>
      <c r="I197" s="38" t="s">
        <v>54</v>
      </c>
      <c r="J197" s="38" t="s">
        <v>0</v>
      </c>
      <c r="K197" s="57" t="s">
        <v>48</v>
      </c>
      <c r="L197" s="38" t="s">
        <v>52</v>
      </c>
      <c r="M197" s="40">
        <v>159</v>
      </c>
      <c r="N197" s="40">
        <f>M197*R197</f>
        <v>2385</v>
      </c>
      <c r="O197" s="41">
        <v>62.4</v>
      </c>
      <c r="P197" s="41">
        <f>+O197*R197</f>
        <v>936</v>
      </c>
      <c r="Q197" s="42">
        <f t="shared" si="10"/>
        <v>1</v>
      </c>
      <c r="R197" s="43">
        <f t="shared" si="11"/>
        <v>15</v>
      </c>
      <c r="S197" s="45"/>
      <c r="T197" s="45"/>
      <c r="U197" s="45"/>
      <c r="V197" s="45"/>
      <c r="W197" s="44"/>
      <c r="X197" s="44"/>
      <c r="Y197" s="45">
        <v>15</v>
      </c>
      <c r="Z197" s="44"/>
      <c r="AA197" s="44"/>
      <c r="AB197" s="44"/>
      <c r="AC197" s="44"/>
      <c r="AD197" s="44"/>
      <c r="AE197" s="44"/>
      <c r="AF197" s="44"/>
    </row>
    <row r="198" spans="1:32" s="39" customFormat="1" ht="45.75" customHeight="1">
      <c r="A198" s="36">
        <v>4</v>
      </c>
      <c r="B198" s="38" t="s">
        <v>0</v>
      </c>
      <c r="C198" s="37" t="s">
        <v>635</v>
      </c>
      <c r="D198" s="38" t="s">
        <v>434</v>
      </c>
      <c r="E198" s="38" t="s">
        <v>22</v>
      </c>
      <c r="F198" s="38" t="s">
        <v>25</v>
      </c>
      <c r="G198" s="38" t="s">
        <v>28</v>
      </c>
      <c r="H198" s="38" t="s">
        <v>50</v>
      </c>
      <c r="I198" s="38" t="s">
        <v>51</v>
      </c>
      <c r="J198" s="38" t="s">
        <v>0</v>
      </c>
      <c r="K198" s="57" t="s">
        <v>43</v>
      </c>
      <c r="L198" s="38" t="s">
        <v>52</v>
      </c>
      <c r="M198" s="40">
        <v>189</v>
      </c>
      <c r="N198" s="40">
        <f>M198*R198</f>
        <v>2835</v>
      </c>
      <c r="O198" s="41">
        <v>70</v>
      </c>
      <c r="P198" s="41">
        <f>+O198*R198</f>
        <v>1050</v>
      </c>
      <c r="Q198" s="42">
        <f t="shared" si="10"/>
        <v>2</v>
      </c>
      <c r="R198" s="43">
        <f t="shared" si="11"/>
        <v>15</v>
      </c>
      <c r="S198" s="44"/>
      <c r="T198" s="45"/>
      <c r="U198" s="45"/>
      <c r="V198" s="44"/>
      <c r="W198" s="44"/>
      <c r="X198" s="44"/>
      <c r="Y198" s="45">
        <v>12</v>
      </c>
      <c r="Z198" s="45">
        <v>3</v>
      </c>
      <c r="AA198" s="44"/>
      <c r="AB198" s="44"/>
      <c r="AC198" s="44"/>
      <c r="AD198" s="44"/>
      <c r="AE198" s="44"/>
      <c r="AF198" s="44"/>
    </row>
    <row r="199" spans="1:32" s="39" customFormat="1" ht="18" customHeight="1">
      <c r="A199" s="29"/>
      <c r="B199" s="30"/>
      <c r="C199" s="30"/>
      <c r="D199" s="30"/>
      <c r="E199" s="30"/>
      <c r="F199" s="30"/>
      <c r="G199" s="30"/>
      <c r="H199" s="30"/>
      <c r="I199" s="30"/>
      <c r="J199" s="30"/>
      <c r="K199" s="58"/>
      <c r="L199" s="30"/>
      <c r="M199" s="30"/>
      <c r="N199" s="30"/>
      <c r="O199" s="31"/>
      <c r="P199" s="31"/>
      <c r="Q199" s="31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</row>
    <row r="200" spans="1:32" s="39" customFormat="1" ht="45.75" customHeight="1">
      <c r="A200" s="29"/>
      <c r="B200" s="30"/>
      <c r="C200" s="30"/>
      <c r="D200" s="30"/>
      <c r="E200" s="30"/>
      <c r="F200" s="30"/>
      <c r="G200" s="30"/>
      <c r="H200" s="30"/>
      <c r="I200" s="30"/>
      <c r="J200" s="30"/>
      <c r="K200" s="58"/>
      <c r="L200" s="30"/>
      <c r="M200" s="30"/>
      <c r="N200" s="30"/>
      <c r="O200" s="31"/>
      <c r="P200" s="31"/>
      <c r="Q200" s="31"/>
      <c r="R200" s="32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</row>
    <row r="201" spans="1:32" s="39" customFormat="1" ht="45.75" customHeight="1">
      <c r="A201" s="29"/>
      <c r="B201" s="30"/>
      <c r="C201" s="30"/>
      <c r="D201" s="30"/>
      <c r="E201" s="30"/>
      <c r="F201" s="30"/>
      <c r="G201" s="30"/>
      <c r="H201" s="30"/>
      <c r="I201" s="30"/>
      <c r="J201" s="30"/>
      <c r="K201" s="58"/>
      <c r="L201" s="30"/>
      <c r="M201" s="30"/>
      <c r="N201" s="30"/>
      <c r="O201" s="31"/>
      <c r="P201" s="31"/>
      <c r="Q201" s="31"/>
      <c r="R201" s="32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</row>
    <row r="202" spans="1:32" s="39" customFormat="1" ht="45.75" customHeight="1">
      <c r="A202" s="29"/>
      <c r="B202" s="30"/>
      <c r="C202" s="30"/>
      <c r="D202" s="30"/>
      <c r="E202" s="30"/>
      <c r="F202" s="30"/>
      <c r="G202" s="30"/>
      <c r="H202" s="30"/>
      <c r="I202" s="30"/>
      <c r="J202" s="30"/>
      <c r="K202" s="58"/>
      <c r="L202" s="30"/>
      <c r="M202" s="30"/>
      <c r="N202" s="30"/>
      <c r="O202" s="31"/>
      <c r="P202" s="31"/>
      <c r="Q202" s="31"/>
      <c r="R202" s="32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</row>
    <row r="203" spans="1:32" s="39" customFormat="1" ht="45.75" customHeight="1">
      <c r="A203" s="29"/>
      <c r="B203" s="30"/>
      <c r="C203" s="30"/>
      <c r="D203" s="30"/>
      <c r="E203" s="30"/>
      <c r="F203" s="30"/>
      <c r="G203" s="30"/>
      <c r="H203" s="30"/>
      <c r="I203" s="30"/>
      <c r="J203" s="30"/>
      <c r="K203" s="58"/>
      <c r="L203" s="30"/>
      <c r="M203" s="30"/>
      <c r="N203" s="30"/>
      <c r="O203" s="31"/>
      <c r="P203" s="31"/>
      <c r="Q203" s="31"/>
      <c r="R203" s="32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</row>
    <row r="204" spans="1:32" s="39" customFormat="1" ht="45.75" customHeight="1">
      <c r="A204" s="29"/>
      <c r="B204" s="30"/>
      <c r="C204" s="30"/>
      <c r="D204" s="30"/>
      <c r="E204" s="30"/>
      <c r="F204" s="30"/>
      <c r="G204" s="30"/>
      <c r="H204" s="30"/>
      <c r="I204" s="30"/>
      <c r="J204" s="30"/>
      <c r="K204" s="58"/>
      <c r="L204" s="30"/>
      <c r="M204" s="30"/>
      <c r="N204" s="30"/>
      <c r="O204" s="31"/>
      <c r="P204" s="31"/>
      <c r="Q204" s="31"/>
      <c r="R204" s="32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</row>
    <row r="205" spans="1:32" s="39" customFormat="1" ht="45.75" customHeight="1">
      <c r="A205" s="29"/>
      <c r="B205" s="30"/>
      <c r="C205" s="30"/>
      <c r="D205" s="30"/>
      <c r="E205" s="30"/>
      <c r="F205" s="30"/>
      <c r="G205" s="30"/>
      <c r="H205" s="30"/>
      <c r="I205" s="30"/>
      <c r="J205" s="30"/>
      <c r="K205" s="58"/>
      <c r="L205" s="30"/>
      <c r="M205" s="30"/>
      <c r="N205" s="30"/>
      <c r="O205" s="31"/>
      <c r="P205" s="31"/>
      <c r="Q205" s="31"/>
      <c r="R205" s="32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</row>
    <row r="206" spans="1:32" s="39" customFormat="1" ht="45.75" customHeight="1">
      <c r="A206" s="29"/>
      <c r="B206" s="30"/>
      <c r="C206" s="30"/>
      <c r="D206" s="30"/>
      <c r="E206" s="30"/>
      <c r="F206" s="30"/>
      <c r="G206" s="30"/>
      <c r="H206" s="30"/>
      <c r="I206" s="30"/>
      <c r="J206" s="30"/>
      <c r="K206" s="58"/>
      <c r="L206" s="30"/>
      <c r="M206" s="30"/>
      <c r="N206" s="30"/>
      <c r="O206" s="31"/>
      <c r="P206" s="31"/>
      <c r="Q206" s="31"/>
      <c r="R206" s="32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</row>
    <row r="207" spans="1:32" s="39" customFormat="1" ht="45.75" customHeight="1">
      <c r="A207" s="29"/>
      <c r="B207" s="30"/>
      <c r="C207" s="30"/>
      <c r="D207" s="30"/>
      <c r="E207" s="30"/>
      <c r="F207" s="30"/>
      <c r="G207" s="30"/>
      <c r="H207" s="30"/>
      <c r="I207" s="30"/>
      <c r="J207" s="30"/>
      <c r="K207" s="58"/>
      <c r="L207" s="30"/>
      <c r="M207" s="30"/>
      <c r="N207" s="30"/>
      <c r="O207" s="31"/>
      <c r="P207" s="31"/>
      <c r="Q207" s="31"/>
      <c r="R207" s="32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</row>
    <row r="208" spans="1:32" s="39" customFormat="1" ht="45.75" customHeight="1">
      <c r="A208" s="29"/>
      <c r="B208" s="30"/>
      <c r="C208" s="30"/>
      <c r="D208" s="30"/>
      <c r="E208" s="30"/>
      <c r="F208" s="30"/>
      <c r="G208" s="30"/>
      <c r="H208" s="30"/>
      <c r="I208" s="30"/>
      <c r="J208" s="30"/>
      <c r="K208" s="58"/>
      <c r="L208" s="30"/>
      <c r="M208" s="30"/>
      <c r="N208" s="30"/>
      <c r="O208" s="31"/>
      <c r="P208" s="31"/>
      <c r="Q208" s="31"/>
      <c r="R208" s="32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</row>
  </sheetData>
  <sortState ref="C7:AI198">
    <sortCondition ref="D7:D198"/>
    <sortCondition ref="C7:C198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C25" sqref="C25"/>
    </sheetView>
  </sheetViews>
  <sheetFormatPr defaultColWidth="8.7109375" defaultRowHeight="15"/>
  <cols>
    <col min="1" max="1" width="18.28515625" bestFit="1" customWidth="1"/>
    <col min="2" max="2" width="19.28515625" bestFit="1" customWidth="1"/>
    <col min="3" max="3" width="13.7109375" style="4" bestFit="1" customWidth="1"/>
    <col min="4" max="4" width="18.28515625" style="5" bestFit="1" customWidth="1"/>
    <col min="6" max="6" width="18.28515625" bestFit="1" customWidth="1"/>
    <col min="7" max="7" width="6.7109375" bestFit="1" customWidth="1"/>
    <col min="8" max="8" width="8.42578125" bestFit="1" customWidth="1"/>
    <col min="9" max="9" width="13.140625" bestFit="1" customWidth="1"/>
    <col min="11" max="11" width="18.28515625" bestFit="1" customWidth="1"/>
    <col min="12" max="12" width="5.7109375" bestFit="1" customWidth="1"/>
    <col min="13" max="13" width="6.7109375" bestFit="1" customWidth="1"/>
    <col min="14" max="14" width="12" bestFit="1" customWidth="1"/>
  </cols>
  <sheetData>
    <row r="1" spans="1:14" ht="15.75" thickBot="1">
      <c r="A1" s="1" t="s">
        <v>435</v>
      </c>
      <c r="B1" s="21">
        <v>4</v>
      </c>
      <c r="C1"/>
      <c r="D1"/>
      <c r="F1" s="18" t="s">
        <v>435</v>
      </c>
      <c r="G1" s="19">
        <v>1</v>
      </c>
      <c r="H1" s="4"/>
      <c r="I1" s="5"/>
      <c r="K1" s="18" t="s">
        <v>435</v>
      </c>
      <c r="L1" s="19">
        <v>3</v>
      </c>
      <c r="M1" s="4"/>
      <c r="N1" s="5"/>
    </row>
    <row r="2" spans="1:14">
      <c r="C2"/>
      <c r="D2"/>
      <c r="H2" s="4"/>
      <c r="I2" s="5"/>
      <c r="M2" s="4"/>
      <c r="N2" s="5"/>
    </row>
    <row r="3" spans="1:14">
      <c r="A3" s="1" t="s">
        <v>436</v>
      </c>
      <c r="B3" s="1" t="s">
        <v>439</v>
      </c>
      <c r="C3" s="1" t="s">
        <v>438</v>
      </c>
      <c r="D3" s="1" t="s">
        <v>442</v>
      </c>
      <c r="E3" s="1"/>
      <c r="F3" s="25"/>
      <c r="G3" s="26" t="s">
        <v>440</v>
      </c>
      <c r="H3" s="26" t="s">
        <v>443</v>
      </c>
      <c r="I3" s="27" t="s">
        <v>430</v>
      </c>
      <c r="J3" s="1"/>
      <c r="K3" s="25"/>
      <c r="L3" s="26" t="s">
        <v>440</v>
      </c>
      <c r="M3" s="26" t="s">
        <v>443</v>
      </c>
      <c r="N3" s="27" t="s">
        <v>430</v>
      </c>
    </row>
    <row r="4" spans="1:14">
      <c r="A4" s="2" t="s">
        <v>433</v>
      </c>
      <c r="B4">
        <v>36</v>
      </c>
      <c r="C4">
        <v>524</v>
      </c>
      <c r="D4">
        <v>46594.9</v>
      </c>
      <c r="F4" s="14" t="s">
        <v>433</v>
      </c>
      <c r="G4" s="15">
        <v>35</v>
      </c>
      <c r="H4" s="15">
        <v>520</v>
      </c>
      <c r="I4" s="16">
        <v>44456.299999999988</v>
      </c>
      <c r="K4" s="14" t="s">
        <v>433</v>
      </c>
      <c r="L4" s="15">
        <v>34</v>
      </c>
      <c r="M4" s="15">
        <v>519</v>
      </c>
      <c r="N4" s="16">
        <v>47157.299999999996</v>
      </c>
    </row>
    <row r="5" spans="1:14">
      <c r="A5" s="3" t="s">
        <v>24</v>
      </c>
      <c r="B5">
        <v>18</v>
      </c>
      <c r="C5">
        <v>234</v>
      </c>
      <c r="D5">
        <v>20624.300000000003</v>
      </c>
      <c r="F5" t="s">
        <v>24</v>
      </c>
      <c r="G5" s="4">
        <v>19</v>
      </c>
      <c r="H5" s="4">
        <v>235</v>
      </c>
      <c r="I5" s="5">
        <v>19213.299999999996</v>
      </c>
      <c r="K5" t="s">
        <v>24</v>
      </c>
      <c r="L5" s="4">
        <v>18</v>
      </c>
      <c r="M5" s="4">
        <v>233</v>
      </c>
      <c r="N5" s="5">
        <v>20307.699999999997</v>
      </c>
    </row>
    <row r="6" spans="1:14">
      <c r="A6" s="3" t="s">
        <v>22</v>
      </c>
      <c r="B6">
        <v>18</v>
      </c>
      <c r="C6">
        <v>290</v>
      </c>
      <c r="D6">
        <v>25970.6</v>
      </c>
      <c r="F6" t="s">
        <v>22</v>
      </c>
      <c r="G6" s="4">
        <v>16</v>
      </c>
      <c r="H6" s="4">
        <v>285</v>
      </c>
      <c r="I6" s="5">
        <v>25243.000000000004</v>
      </c>
      <c r="K6" t="s">
        <v>22</v>
      </c>
      <c r="L6" s="4">
        <v>16</v>
      </c>
      <c r="M6" s="4">
        <v>286</v>
      </c>
      <c r="N6" s="5">
        <v>26849.600000000002</v>
      </c>
    </row>
    <row r="7" spans="1:14">
      <c r="A7" s="2" t="s">
        <v>434</v>
      </c>
      <c r="B7">
        <v>13</v>
      </c>
      <c r="C7">
        <v>364</v>
      </c>
      <c r="D7">
        <v>28689.699999999997</v>
      </c>
      <c r="F7" s="9" t="s">
        <v>434</v>
      </c>
      <c r="G7" s="10">
        <v>14</v>
      </c>
      <c r="H7" s="10">
        <v>368</v>
      </c>
      <c r="I7" s="11">
        <v>28329</v>
      </c>
      <c r="K7" s="9" t="s">
        <v>434</v>
      </c>
      <c r="L7" s="10">
        <v>12</v>
      </c>
      <c r="M7" s="10">
        <v>338</v>
      </c>
      <c r="N7" s="11">
        <v>26533</v>
      </c>
    </row>
    <row r="8" spans="1:14">
      <c r="A8" s="3" t="s">
        <v>24</v>
      </c>
      <c r="B8">
        <v>7</v>
      </c>
      <c r="C8">
        <v>137</v>
      </c>
      <c r="D8">
        <v>9665.1999999999989</v>
      </c>
      <c r="F8" t="s">
        <v>24</v>
      </c>
      <c r="G8" s="4">
        <v>7</v>
      </c>
      <c r="H8" s="4">
        <v>132</v>
      </c>
      <c r="I8" s="5">
        <v>8689.7000000000007</v>
      </c>
      <c r="K8" t="s">
        <v>24</v>
      </c>
      <c r="L8" s="4">
        <v>5</v>
      </c>
      <c r="M8" s="4">
        <v>121</v>
      </c>
      <c r="N8" s="5">
        <v>8755.7999999999993</v>
      </c>
    </row>
    <row r="9" spans="1:14">
      <c r="A9" s="3" t="s">
        <v>22</v>
      </c>
      <c r="B9">
        <v>6</v>
      </c>
      <c r="C9">
        <v>227</v>
      </c>
      <c r="D9">
        <v>19024.5</v>
      </c>
      <c r="F9" t="s">
        <v>22</v>
      </c>
      <c r="G9" s="4">
        <v>7</v>
      </c>
      <c r="H9" s="4">
        <v>236</v>
      </c>
      <c r="I9" s="5">
        <v>19639.3</v>
      </c>
      <c r="K9" t="s">
        <v>22</v>
      </c>
      <c r="L9" s="4">
        <v>7</v>
      </c>
      <c r="M9" s="4">
        <v>217</v>
      </c>
      <c r="N9" s="5">
        <v>17777.2</v>
      </c>
    </row>
    <row r="10" spans="1:14">
      <c r="A10" s="2" t="s">
        <v>437</v>
      </c>
      <c r="B10">
        <v>49</v>
      </c>
      <c r="C10">
        <v>888</v>
      </c>
      <c r="D10">
        <v>75284.600000000006</v>
      </c>
      <c r="F10" s="12" t="s">
        <v>437</v>
      </c>
      <c r="G10" s="13">
        <v>49</v>
      </c>
      <c r="H10" s="13">
        <v>888</v>
      </c>
      <c r="I10" s="17">
        <v>72785.3</v>
      </c>
      <c r="K10" s="12" t="s">
        <v>437</v>
      </c>
      <c r="L10" s="13">
        <v>46</v>
      </c>
      <c r="M10" s="13">
        <v>857</v>
      </c>
      <c r="N10" s="17">
        <v>73690.299999999988</v>
      </c>
    </row>
    <row r="11" spans="1:14" ht="15.75" thickBot="1"/>
    <row r="12" spans="1:14" ht="15.75" thickBot="1">
      <c r="F12" s="18" t="s">
        <v>435</v>
      </c>
      <c r="G12" s="19">
        <v>2</v>
      </c>
      <c r="H12" s="4"/>
      <c r="I12" s="5"/>
      <c r="K12" s="18" t="s">
        <v>435</v>
      </c>
      <c r="L12" s="19">
        <v>4</v>
      </c>
      <c r="M12" s="4"/>
      <c r="N12" s="5"/>
    </row>
    <row r="13" spans="1:14">
      <c r="B13" s="21"/>
      <c r="C13"/>
      <c r="D13"/>
      <c r="H13" s="4"/>
      <c r="I13" s="5"/>
      <c r="M13" s="4"/>
      <c r="N13" s="5"/>
    </row>
    <row r="14" spans="1:14">
      <c r="C14"/>
      <c r="D14"/>
      <c r="F14" s="6"/>
      <c r="G14" s="7" t="s">
        <v>440</v>
      </c>
      <c r="H14" s="7" t="s">
        <v>443</v>
      </c>
      <c r="I14" s="8" t="s">
        <v>430</v>
      </c>
      <c r="K14" s="6"/>
      <c r="L14" s="7" t="s">
        <v>440</v>
      </c>
      <c r="M14" s="7" t="s">
        <v>443</v>
      </c>
      <c r="N14" s="8" t="s">
        <v>430</v>
      </c>
    </row>
    <row r="15" spans="1:14">
      <c r="C15"/>
      <c r="D15"/>
      <c r="E15" s="1"/>
      <c r="F15" s="22" t="s">
        <v>433</v>
      </c>
      <c r="G15" s="23">
        <v>32</v>
      </c>
      <c r="H15" s="23">
        <v>511</v>
      </c>
      <c r="I15" s="24">
        <v>44776.5</v>
      </c>
      <c r="J15" s="1"/>
      <c r="K15" s="22" t="s">
        <v>433</v>
      </c>
      <c r="L15" s="23">
        <v>36</v>
      </c>
      <c r="M15" s="23">
        <v>524</v>
      </c>
      <c r="N15" s="24">
        <v>46594.899999999994</v>
      </c>
    </row>
    <row r="16" spans="1:14">
      <c r="C16"/>
      <c r="D16"/>
      <c r="F16" t="s">
        <v>24</v>
      </c>
      <c r="G16" s="4">
        <v>18</v>
      </c>
      <c r="H16" s="4">
        <v>248</v>
      </c>
      <c r="I16" s="5">
        <v>21541.799999999996</v>
      </c>
      <c r="K16" t="s">
        <v>24</v>
      </c>
      <c r="L16" s="4">
        <v>18</v>
      </c>
      <c r="M16" s="4">
        <v>234</v>
      </c>
      <c r="N16" s="5">
        <v>20624.299999999996</v>
      </c>
    </row>
    <row r="17" spans="3:14">
      <c r="C17"/>
      <c r="D17"/>
      <c r="F17" t="s">
        <v>22</v>
      </c>
      <c r="G17" s="4">
        <v>14</v>
      </c>
      <c r="H17" s="4">
        <v>263</v>
      </c>
      <c r="I17" s="5">
        <v>23234.7</v>
      </c>
      <c r="K17" t="s">
        <v>22</v>
      </c>
      <c r="L17" s="4">
        <v>18</v>
      </c>
      <c r="M17" s="4">
        <v>290</v>
      </c>
      <c r="N17" s="5">
        <v>25970.600000000002</v>
      </c>
    </row>
    <row r="18" spans="3:14">
      <c r="C18"/>
      <c r="D18"/>
      <c r="F18" s="9" t="s">
        <v>434</v>
      </c>
      <c r="G18" s="10">
        <v>16</v>
      </c>
      <c r="H18" s="10">
        <v>355</v>
      </c>
      <c r="I18" s="11">
        <v>27712.3</v>
      </c>
      <c r="K18" s="9" t="s">
        <v>434</v>
      </c>
      <c r="L18" s="10">
        <v>13</v>
      </c>
      <c r="M18" s="10">
        <v>364</v>
      </c>
      <c r="N18" s="11">
        <v>28689.7</v>
      </c>
    </row>
    <row r="19" spans="3:14">
      <c r="C19"/>
      <c r="D19"/>
      <c r="F19" t="s">
        <v>24</v>
      </c>
      <c r="G19" s="4">
        <v>9</v>
      </c>
      <c r="H19" s="4">
        <v>140</v>
      </c>
      <c r="I19" s="5">
        <v>10156.1</v>
      </c>
      <c r="K19" t="s">
        <v>24</v>
      </c>
      <c r="L19" s="4">
        <v>7</v>
      </c>
      <c r="M19" s="4">
        <v>137</v>
      </c>
      <c r="N19" s="5">
        <v>9665.2000000000007</v>
      </c>
    </row>
    <row r="20" spans="3:14">
      <c r="C20"/>
      <c r="D20"/>
      <c r="F20" t="s">
        <v>22</v>
      </c>
      <c r="G20" s="4">
        <v>7</v>
      </c>
      <c r="H20" s="4">
        <v>215</v>
      </c>
      <c r="I20" s="5">
        <v>17556.2</v>
      </c>
      <c r="K20" t="s">
        <v>22</v>
      </c>
      <c r="L20" s="4">
        <v>6</v>
      </c>
      <c r="M20" s="4">
        <v>227</v>
      </c>
      <c r="N20" s="5">
        <v>19024.5</v>
      </c>
    </row>
    <row r="21" spans="3:14">
      <c r="C21"/>
      <c r="D21"/>
      <c r="F21" s="12" t="s">
        <v>437</v>
      </c>
      <c r="G21" s="13">
        <v>48</v>
      </c>
      <c r="H21" s="13">
        <v>866</v>
      </c>
      <c r="I21" s="17">
        <v>72488.800000000017</v>
      </c>
      <c r="K21" s="12" t="s">
        <v>437</v>
      </c>
      <c r="L21" s="13">
        <v>49</v>
      </c>
      <c r="M21" s="13">
        <v>888</v>
      </c>
      <c r="N21" s="17">
        <v>75284.600000000006</v>
      </c>
    </row>
    <row r="22" spans="3:14">
      <c r="C22"/>
      <c r="D22"/>
    </row>
    <row r="23" spans="3:14">
      <c r="F23" s="6" t="s">
        <v>437</v>
      </c>
    </row>
    <row r="24" spans="3:14">
      <c r="F24" s="6"/>
      <c r="G24" s="7" t="s">
        <v>440</v>
      </c>
      <c r="H24" s="7" t="s">
        <v>443</v>
      </c>
      <c r="I24" s="8" t="s">
        <v>430</v>
      </c>
    </row>
    <row r="25" spans="3:14">
      <c r="F25" s="14" t="s">
        <v>433</v>
      </c>
      <c r="G25" s="15">
        <v>137</v>
      </c>
      <c r="H25" s="15">
        <v>2074</v>
      </c>
      <c r="I25" s="16">
        <v>182984.99999999997</v>
      </c>
    </row>
    <row r="26" spans="3:14">
      <c r="F26" t="s">
        <v>24</v>
      </c>
      <c r="G26" s="4">
        <v>73</v>
      </c>
      <c r="H26" s="4">
        <v>950</v>
      </c>
      <c r="I26" s="5">
        <v>81687.099999999991</v>
      </c>
    </row>
    <row r="27" spans="3:14">
      <c r="F27" t="s">
        <v>22</v>
      </c>
      <c r="G27" s="4">
        <v>64</v>
      </c>
      <c r="H27" s="4">
        <v>1124</v>
      </c>
      <c r="I27" s="5">
        <v>101297.90000000001</v>
      </c>
    </row>
    <row r="28" spans="3:14">
      <c r="F28" s="9" t="s">
        <v>434</v>
      </c>
      <c r="G28" s="10">
        <v>55</v>
      </c>
      <c r="H28" s="10">
        <v>1425</v>
      </c>
      <c r="I28" s="11">
        <v>111264.00000000001</v>
      </c>
    </row>
    <row r="29" spans="3:14">
      <c r="F29" t="s">
        <v>24</v>
      </c>
      <c r="G29" s="4">
        <v>28</v>
      </c>
      <c r="H29" s="4">
        <v>530</v>
      </c>
      <c r="I29" s="5">
        <v>37266.800000000003</v>
      </c>
      <c r="K29" s="20"/>
    </row>
    <row r="30" spans="3:14">
      <c r="F30" t="s">
        <v>22</v>
      </c>
      <c r="G30" s="4">
        <v>27</v>
      </c>
      <c r="H30" s="4">
        <v>895</v>
      </c>
      <c r="I30" s="5">
        <v>73997.200000000012</v>
      </c>
    </row>
    <row r="31" spans="3:14">
      <c r="F31" s="12" t="s">
        <v>437</v>
      </c>
      <c r="G31" s="13">
        <v>192</v>
      </c>
      <c r="H31" s="13">
        <v>3499</v>
      </c>
      <c r="I31" s="17">
        <v>294248.99999999988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GEOX Coats Summary </vt:lpstr>
      <vt:lpstr>Purchase Order </vt:lpstr>
      <vt:lpstr>RECAP WHS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2022-05-18T08:20:54Z</dcterms:created>
  <dcterms:modified xsi:type="dcterms:W3CDTF">2022-09-12T14:02:31Z</dcterms:modified>
  <cp:category/>
</cp:coreProperties>
</file>